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Оперативні\00_ОД _на сайт\2025\0925\"/>
    </mc:Choice>
  </mc:AlternateContent>
  <bookViews>
    <workbookView xWindow="0" yWindow="0" windowWidth="23040" windowHeight="9195" tabRatio="887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'Total(inter_r_dep)'!$A$1:$P$40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A5" i="11" l="1"/>
  <c r="F40" i="11" l="1"/>
  <c r="F39" i="11"/>
  <c r="E39" i="11"/>
  <c r="E38" i="11"/>
  <c r="F36" i="11"/>
  <c r="F35" i="11"/>
  <c r="E37" i="11"/>
  <c r="E36" i="11"/>
  <c r="E35" i="11"/>
  <c r="E34" i="11"/>
  <c r="F33" i="11"/>
  <c r="F32" i="11"/>
  <c r="F31" i="11"/>
  <c r="E33" i="11"/>
  <c r="E32" i="11"/>
  <c r="E31" i="11"/>
  <c r="F30" i="11"/>
  <c r="F29" i="11"/>
  <c r="F28" i="11"/>
  <c r="E30" i="11"/>
  <c r="E29" i="11"/>
  <c r="E28" i="11"/>
  <c r="F27" i="11"/>
  <c r="E27" i="11"/>
  <c r="E40" i="11"/>
  <c r="G20" i="11"/>
  <c r="F20" i="11"/>
  <c r="E20" i="11"/>
  <c r="F34" i="11"/>
  <c r="G17" i="11"/>
  <c r="F17" i="11"/>
  <c r="E17" i="11"/>
  <c r="C17" i="11"/>
  <c r="B17" i="11"/>
  <c r="F38" i="11"/>
  <c r="F37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B10" i="11"/>
  <c r="C10" i="11"/>
  <c r="F10" i="11"/>
  <c r="E10" i="11"/>
  <c r="G10" i="11"/>
  <c r="G23" i="11"/>
  <c r="F23" i="11"/>
  <c r="E23" i="11"/>
  <c r="C23" i="11"/>
  <c r="G22" i="11"/>
  <c r="F22" i="11"/>
  <c r="E22" i="11"/>
  <c r="C22" i="11"/>
  <c r="G21" i="11"/>
  <c r="F21" i="11"/>
  <c r="E21" i="11"/>
  <c r="C21" i="11"/>
  <c r="B23" i="11"/>
  <c r="B22" i="11"/>
  <c r="B21" i="11"/>
  <c r="G16" i="11"/>
  <c r="F16" i="11"/>
  <c r="E16" i="11"/>
  <c r="C16" i="11"/>
  <c r="G15" i="11"/>
  <c r="F15" i="11"/>
  <c r="E15" i="11"/>
  <c r="C15" i="11"/>
  <c r="G14" i="11"/>
  <c r="F14" i="11"/>
  <c r="E14" i="11"/>
  <c r="C14" i="11"/>
  <c r="B16" i="11"/>
  <c r="B15" i="11"/>
  <c r="B14" i="11"/>
  <c r="G13" i="11"/>
  <c r="F13" i="11"/>
  <c r="E13" i="11"/>
  <c r="C13" i="11"/>
  <c r="G12" i="11"/>
  <c r="F12" i="11"/>
  <c r="E12" i="11"/>
  <c r="C12" i="11"/>
  <c r="G11" i="11"/>
  <c r="F11" i="11"/>
  <c r="E11" i="11"/>
  <c r="C11" i="11"/>
  <c r="B13" i="11"/>
  <c r="B12" i="11"/>
  <c r="B11" i="11"/>
  <c r="D11" i="11" l="1"/>
  <c r="D19" i="11"/>
  <c r="D10" i="11"/>
  <c r="D13" i="11"/>
  <c r="D21" i="11"/>
  <c r="D22" i="11"/>
  <c r="D23" i="11"/>
  <c r="D20" i="11"/>
  <c r="G29" i="11"/>
  <c r="D16" i="11"/>
  <c r="D17" i="11"/>
  <c r="D18" i="11"/>
  <c r="D14" i="11"/>
  <c r="D12" i="11"/>
  <c r="G31" i="11"/>
  <c r="G39" i="11"/>
  <c r="G28" i="11"/>
  <c r="G37" i="11"/>
  <c r="G27" i="11"/>
  <c r="G36" i="11"/>
  <c r="D15" i="11"/>
  <c r="G30" i="11"/>
  <c r="G34" i="11"/>
  <c r="G40" i="11"/>
  <c r="G32" i="11"/>
  <c r="G33" i="11"/>
  <c r="G35" i="11"/>
  <c r="G38" i="11"/>
</calcChain>
</file>

<file path=xl/sharedStrings.xml><?xml version="1.0" encoding="utf-8"?>
<sst xmlns="http://schemas.openxmlformats.org/spreadsheetml/2006/main" count="860" uniqueCount="100">
  <si>
    <t>on the activities of deposit-taking corporations  (banks)</t>
  </si>
  <si>
    <t>Kyiv region and the city of Kyiv</t>
  </si>
  <si>
    <t>Change, %</t>
  </si>
  <si>
    <t>Ukraine</t>
  </si>
  <si>
    <t>region</t>
  </si>
  <si>
    <t>annual
growth rates</t>
  </si>
  <si>
    <t>in national currency</t>
  </si>
  <si>
    <t>in foreign currency</t>
  </si>
  <si>
    <t>Period average, percentages per annum, %</t>
  </si>
  <si>
    <r>
      <t>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</si>
  <si>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t>corporations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</si>
  <si>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households (excluding individual entrepreneurs)</t>
  </si>
  <si>
    <r>
      <t>Interest rates of new business on 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 xml:space="preserve"> (excluding overdraft), of which:</t>
    </r>
  </si>
  <si>
    <r>
      <t>corporations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</si>
  <si>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Interest rates of new business on 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</si>
  <si>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individuals),non-profit institutions serving households (S.15) and general government sector (S.13) according to the Classification of Institutional Sectors of the Economy of Ukraine.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</si>
  <si>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</si>
  <si>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t>Indicators</t>
  </si>
  <si>
    <t>Regions</t>
  </si>
  <si>
    <t>Total</t>
  </si>
  <si>
    <t>including</t>
  </si>
  <si>
    <t>annual
growth rates,
 %</t>
  </si>
  <si>
    <t>Autonomous Republic of Crimea and the city of Sevastopol</t>
  </si>
  <si>
    <t>regions</t>
  </si>
  <si>
    <t>Vinnytsia</t>
  </si>
  <si>
    <t>Volyn</t>
  </si>
  <si>
    <t>Dnipropetrovsk</t>
  </si>
  <si>
    <t>Donetsk</t>
  </si>
  <si>
    <t>Zhytomyr</t>
  </si>
  <si>
    <t>Zakarpattia</t>
  </si>
  <si>
    <t>Zaporizhzhia</t>
  </si>
  <si>
    <t>Ivano-Frankivsk</t>
  </si>
  <si>
    <t>Kirovohrad</t>
  </si>
  <si>
    <t>Luhansk</t>
  </si>
  <si>
    <t>Lviv</t>
  </si>
  <si>
    <t>Mykolaiv</t>
  </si>
  <si>
    <t>Odesa</t>
  </si>
  <si>
    <t>Poltava</t>
  </si>
  <si>
    <t>Rivne</t>
  </si>
  <si>
    <t>Sumy</t>
  </si>
  <si>
    <t>Ternopil</t>
  </si>
  <si>
    <t>Kharkiv</t>
  </si>
  <si>
    <t>Kherson</t>
  </si>
  <si>
    <t>Khmelnytskyi</t>
  </si>
  <si>
    <t>Cherkasy</t>
  </si>
  <si>
    <t>Chernivtsi</t>
  </si>
  <si>
    <t>Chernihiv</t>
  </si>
  <si>
    <r>
      <t>Deposits by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</si>
  <si>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 xml:space="preserve">Deposits by </t>
    </r>
    <r>
      <rPr>
        <u/>
        <sz val="11"/>
        <color theme="10"/>
        <rFont val="Calibri"/>
        <family val="2"/>
        <charset val="204"/>
        <scheme val="minor"/>
      </rPr>
      <t>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</si>
  <si>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total</t>
  </si>
  <si>
    <t>overdraft</t>
  </si>
  <si>
    <t>excluding overdraft</t>
  </si>
  <si>
    <t>including by original maturity</t>
  </si>
  <si>
    <t>up to 1 year</t>
  </si>
  <si>
    <t xml:space="preserve">over 1 year and up to 5 years </t>
  </si>
  <si>
    <t>over 5 years</t>
  </si>
  <si>
    <t>period average, percentages per annum, %</t>
  </si>
  <si>
    <t>demand</t>
  </si>
  <si>
    <t>over 1 year and up to 2 years</t>
  </si>
  <si>
    <t>over 2 years</t>
  </si>
  <si>
    <r>
      <t>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 of which:</t>
    </r>
  </si>
  <si>
    <t>Outstanding amounts, in millions of hryvnias</t>
  </si>
  <si>
    <t>to the beginning of year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</si>
  <si>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</si>
  <si>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>monthly change, %</t>
  </si>
  <si>
    <t>monthly change</t>
  </si>
  <si>
    <t>change to the beginning of year, %</t>
  </si>
  <si>
    <t>Note. Based on the daily balance sheets of banks.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</si>
  <si>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</si>
  <si>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 xml:space="preserve">outstanding amounts at end of period, in millions of hryvnias
</t>
  </si>
  <si>
    <r>
      <t xml:space="preserve">over 1 year and up to 5 years </t>
    </r>
    <r>
      <rPr>
        <vertAlign val="superscript"/>
        <sz val="10"/>
        <rFont val="Calibri"/>
        <family val="2"/>
        <charset val="204"/>
        <scheme val="minor"/>
      </rPr>
      <t>2</t>
    </r>
  </si>
  <si>
    <t>% up to the total in Ukraine</t>
  </si>
  <si>
    <t>margin, р.р.</t>
  </si>
  <si>
    <t xml:space="preserve">Key indicators of monetary and financial statistics 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</si>
  <si>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</si>
  <si>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Loans to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</si>
  <si>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r>
      <t xml:space="preserve">Note. Based on the daily balance sheets of banks.
</t>
    </r>
    <r>
      <rPr>
        <vertAlign val="superscript"/>
        <sz val="10"/>
        <rFont val="Calibri"/>
        <family val="2"/>
        <charset val="204"/>
        <scheme val="minor"/>
      </rPr>
      <t/>
    </r>
  </si>
  <si>
    <r>
      <t>Deposits by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</si>
  <si>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t>over 1 year and up to 5 years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</si>
  <si>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</si>
  <si>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Interest rates of new business on deposits from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breakdown by regions, type of currencies and original maturity</t>
    </r>
  </si>
  <si>
    <t>Interest rates of new business on loans to households (excluding individual entrepreneurs), breakdown by regions, type of currencies and original maturity</t>
  </si>
  <si>
    <t>Interest rates of new business on deposits  from households (excluding individual entrepreneurs), breakdown by regionsby, type of currencies and original maturity</t>
  </si>
  <si>
    <r>
      <t>Loans to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</si>
  <si>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Loans to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</si>
  <si>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Real time data</t>
  </si>
  <si>
    <r>
      <t>Interest rates of new business on loans to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</si>
  <si>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 xml:space="preserve"> Interest rates of new business on loans to corporations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</si>
  <si>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>Interest rates of new business on deposits from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 xml:space="preserve"> , breakdown by regions, type of currencies and original maturity</t>
    </r>
  </si>
  <si>
    <r>
      <t>regions</t>
    </r>
    <r>
      <rPr>
        <vertAlign val="superscript"/>
        <sz val="10"/>
        <rFont val="Calibri"/>
        <family val="2"/>
        <charset val="204"/>
      </rPr>
      <t xml:space="preserve"> 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</si>
  <si>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</si>
  <si>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regions</t>
    </r>
    <r>
      <rPr>
        <vertAlign val="superscript"/>
        <sz val="10"/>
        <rFont val="Calibri"/>
        <family val="2"/>
        <charset val="204"/>
      </rPr>
      <t xml:space="preserve"> 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</si>
  <si>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</si>
  <si>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Autonomous Republic of Crimea and the city of Sevastopol</t>
    </r>
    <r>
      <rPr>
        <vertAlign val="superscript"/>
        <sz val="10"/>
        <rFont val="Calibri"/>
        <family val="2"/>
        <charset val="204"/>
        <scheme val="minor"/>
      </rPr>
      <t xml:space="preserve"> </t>
    </r>
  </si>
  <si>
    <t>Note. Based on the data of report file F4X.</t>
  </si>
  <si>
    <t>–</t>
  </si>
  <si>
    <t>at the end of August, 2025</t>
  </si>
  <si>
    <t>at the end of August 2025</t>
  </si>
  <si>
    <t>August, 2025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</si>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</sst>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#,##0.000000000000000"/>
    <numFmt numFmtId="175" formatCode="0.00000"/>
  </numFmts>
  <fonts count="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vertAlign val="superscript"/>
      <sz val="11"/>
      <color rgb="FF0000FF"/>
      <name val="Calibri"/>
      <family val="2"/>
      <charset val="204"/>
      <scheme val="minor"/>
    </font>
    <font>
      <vertAlign val="superscript"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61">
    <xf numFmtId="0" fontId="0" fillId="0" borderId="0"/>
    <xf numFmtId="0" fontId="12" fillId="0" borderId="0"/>
    <xf numFmtId="0" fontId="13" fillId="0" borderId="0"/>
    <xf numFmtId="3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0" fillId="0" borderId="0"/>
    <xf numFmtId="0" fontId="9" fillId="0" borderId="0"/>
    <xf numFmtId="0" fontId="35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6" fillId="0" borderId="0" xfId="7" applyFont="1" applyAlignment="1" applyProtection="1">
      <alignment horizontal="right"/>
      <protection hidden="1"/>
    </xf>
    <xf numFmtId="171" fontId="19" fillId="0" borderId="0" xfId="5" applyNumberFormat="1" applyFont="1" applyFill="1" applyAlignment="1">
      <alignment horizontal="left"/>
    </xf>
    <xf numFmtId="171" fontId="20" fillId="0" borderId="0" xfId="5" applyNumberFormat="1" applyFont="1" applyFill="1" applyAlignment="1" applyProtection="1">
      <alignment horizontal="center"/>
      <protection hidden="1"/>
    </xf>
    <xf numFmtId="171" fontId="19" fillId="0" borderId="0" xfId="5" applyNumberFormat="1" applyFont="1" applyFill="1" applyAlignment="1" applyProtection="1">
      <alignment horizontal="left"/>
      <protection hidden="1"/>
    </xf>
    <xf numFmtId="164" fontId="17" fillId="0" borderId="0" xfId="8" applyNumberFormat="1" applyFont="1"/>
    <xf numFmtId="164" fontId="24" fillId="0" borderId="0" xfId="5" applyNumberFormat="1" applyFont="1" applyBorder="1" applyAlignment="1" applyProtection="1">
      <alignment horizontal="right"/>
      <protection hidden="1"/>
    </xf>
    <xf numFmtId="165" fontId="24" fillId="0" borderId="0" xfId="5" applyNumberFormat="1" applyFont="1" applyBorder="1" applyAlignment="1" applyProtection="1">
      <alignment horizontal="right" indent="3"/>
      <protection hidden="1"/>
    </xf>
    <xf numFmtId="164" fontId="17" fillId="0" borderId="0" xfId="8" applyNumberFormat="1" applyFont="1" applyFill="1" applyBorder="1" applyAlignment="1" applyProtection="1">
      <alignment horizontal="left" indent="6"/>
      <protection hidden="1"/>
    </xf>
    <xf numFmtId="164" fontId="17" fillId="0" borderId="0" xfId="8" applyNumberFormat="1" applyFont="1" applyFill="1" applyAlignment="1" applyProtection="1">
      <alignment horizontal="left" indent="13"/>
      <protection hidden="1"/>
    </xf>
    <xf numFmtId="164" fontId="21" fillId="2" borderId="0" xfId="0" applyNumberFormat="1" applyFont="1" applyFill="1"/>
    <xf numFmtId="164" fontId="21" fillId="0" borderId="0" xfId="0" applyNumberFormat="1" applyFont="1"/>
    <xf numFmtId="1" fontId="21" fillId="0" borderId="0" xfId="0" applyNumberFormat="1" applyFont="1" applyAlignment="1">
      <alignment horizontal="left"/>
    </xf>
    <xf numFmtId="1" fontId="28" fillId="0" borderId="1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" fontId="27" fillId="0" borderId="0" xfId="0" applyNumberFormat="1" applyFont="1" applyBorder="1" applyAlignment="1">
      <alignment horizontal="left" vertical="top"/>
    </xf>
    <xf numFmtId="164" fontId="27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left" vertical="top" indent="1"/>
    </xf>
    <xf numFmtId="1" fontId="21" fillId="0" borderId="0" xfId="0" applyNumberFormat="1" applyFont="1" applyBorder="1" applyAlignment="1">
      <alignment horizontal="left" vertical="top"/>
    </xf>
    <xf numFmtId="164" fontId="21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/>
    <xf numFmtId="164" fontId="2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/>
    <xf numFmtId="164" fontId="21" fillId="0" borderId="0" xfId="0" applyNumberFormat="1" applyFont="1" applyFill="1" applyBorder="1"/>
    <xf numFmtId="1" fontId="30" fillId="0" borderId="5" xfId="0" applyNumberFormat="1" applyFont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top" wrapText="1" indent="1"/>
    </xf>
    <xf numFmtId="1" fontId="21" fillId="0" borderId="0" xfId="0" applyNumberFormat="1" applyFont="1" applyFill="1" applyBorder="1" applyAlignment="1">
      <alignment horizontal="left" vertical="top" indent="1"/>
    </xf>
    <xf numFmtId="1" fontId="21" fillId="0" borderId="0" xfId="2" applyNumberFormat="1" applyFont="1" applyBorder="1" applyAlignment="1">
      <alignment horizontal="right" indent="1"/>
    </xf>
    <xf numFmtId="168" fontId="21" fillId="0" borderId="0" xfId="2" applyNumberFormat="1" applyFont="1" applyBorder="1" applyAlignment="1">
      <alignment horizontal="right" indent="1"/>
    </xf>
    <xf numFmtId="0" fontId="21" fillId="0" borderId="0" xfId="0" applyFont="1"/>
    <xf numFmtId="0" fontId="21" fillId="0" borderId="0" xfId="0" applyFont="1" applyFill="1"/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/>
    <xf numFmtId="1" fontId="30" fillId="0" borderId="11" xfId="0" applyNumberFormat="1" applyFont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/>
    </xf>
    <xf numFmtId="171" fontId="18" fillId="0" borderId="0" xfId="5" applyNumberFormat="1" applyFont="1" applyFill="1" applyAlignment="1" applyProtection="1">
      <alignment horizontal="center"/>
      <protection hidden="1"/>
    </xf>
    <xf numFmtId="1" fontId="29" fillId="0" borderId="0" xfId="0" applyNumberFormat="1" applyFont="1" applyBorder="1" applyAlignment="1">
      <alignment horizontal="left" wrapText="1"/>
    </xf>
    <xf numFmtId="0" fontId="14" fillId="0" borderId="0" xfId="13" applyFont="1"/>
    <xf numFmtId="0" fontId="17" fillId="0" borderId="0" xfId="13" applyFont="1" applyProtection="1">
      <protection hidden="1"/>
    </xf>
    <xf numFmtId="0" fontId="14" fillId="0" borderId="0" xfId="13" applyFont="1" applyProtection="1">
      <protection hidden="1"/>
    </xf>
    <xf numFmtId="0" fontId="22" fillId="0" borderId="0" xfId="13" applyFont="1" applyAlignment="1">
      <alignment horizontal="center" vertical="center" wrapText="1"/>
    </xf>
    <xf numFmtId="172" fontId="22" fillId="0" borderId="0" xfId="13" applyNumberFormat="1" applyFont="1" applyAlignment="1">
      <alignment horizontal="right"/>
    </xf>
    <xf numFmtId="0" fontId="22" fillId="0" borderId="0" xfId="13" applyFont="1"/>
    <xf numFmtId="172" fontId="22" fillId="0" borderId="17" xfId="13" applyNumberFormat="1" applyFont="1" applyBorder="1" applyAlignment="1" applyProtection="1">
      <alignment horizontal="center" vertical="center"/>
      <protection hidden="1"/>
    </xf>
    <xf numFmtId="0" fontId="14" fillId="0" borderId="0" xfId="13" quotePrefix="1" applyFont="1"/>
    <xf numFmtId="164" fontId="17" fillId="0" borderId="23" xfId="8" applyNumberFormat="1" applyFont="1" applyFill="1" applyBorder="1" applyAlignment="1" applyProtection="1">
      <alignment horizontal="left" indent="6"/>
      <protection hidden="1"/>
    </xf>
    <xf numFmtId="164" fontId="24" fillId="0" borderId="23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 indent="3"/>
      <protection hidden="1"/>
    </xf>
    <xf numFmtId="0" fontId="14" fillId="0" borderId="0" xfId="13" applyFont="1" applyFill="1" applyProtection="1">
      <protection hidden="1"/>
    </xf>
    <xf numFmtId="0" fontId="14" fillId="0" borderId="0" xfId="13" applyFont="1" applyFill="1" applyBorder="1" applyProtection="1">
      <protection hidden="1"/>
    </xf>
    <xf numFmtId="0" fontId="17" fillId="0" borderId="0" xfId="13" applyFont="1"/>
    <xf numFmtId="171" fontId="18" fillId="4" borderId="17" xfId="5" applyNumberFormat="1" applyFont="1" applyFill="1" applyBorder="1" applyAlignment="1" applyProtection="1">
      <alignment horizontal="center" vertical="center"/>
      <protection locked="0" hidden="1"/>
    </xf>
    <xf numFmtId="164" fontId="21" fillId="0" borderId="0" xfId="0" applyNumberFormat="1" applyFont="1" applyAlignment="1">
      <alignment horizontal="center" wrapText="1"/>
    </xf>
    <xf numFmtId="49" fontId="21" fillId="0" borderId="0" xfId="0" applyNumberFormat="1" applyFont="1" applyBorder="1" applyAlignment="1">
      <alignment horizontal="center" vertical="top" wrapText="1"/>
    </xf>
    <xf numFmtId="165" fontId="27" fillId="0" borderId="0" xfId="0" applyNumberFormat="1" applyFont="1" applyBorder="1" applyAlignment="1">
      <alignment horizontal="right" vertical="top"/>
    </xf>
    <xf numFmtId="165" fontId="21" fillId="0" borderId="0" xfId="0" applyNumberFormat="1" applyFont="1" applyBorder="1" applyAlignment="1">
      <alignment horizontal="right" vertical="top"/>
    </xf>
    <xf numFmtId="164" fontId="23" fillId="0" borderId="0" xfId="0" applyNumberFormat="1" applyFont="1" applyBorder="1"/>
    <xf numFmtId="164" fontId="21" fillId="0" borderId="0" xfId="0" applyNumberFormat="1" applyFont="1" applyBorder="1" applyAlignment="1">
      <alignment horizontal="center" wrapText="1"/>
    </xf>
    <xf numFmtId="167" fontId="21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vertical="top" wrapText="1"/>
    </xf>
    <xf numFmtId="1" fontId="27" fillId="0" borderId="0" xfId="0" applyNumberFormat="1" applyFont="1" applyFill="1"/>
    <xf numFmtId="164" fontId="27" fillId="0" borderId="0" xfId="0" applyNumberFormat="1" applyFont="1" applyFill="1"/>
    <xf numFmtId="164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/>
    <xf numFmtId="1" fontId="33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/>
    <xf numFmtId="1" fontId="32" fillId="0" borderId="0" xfId="0" applyNumberFormat="1" applyFont="1" applyBorder="1" applyAlignment="1">
      <alignment horizontal="left" indent="3"/>
    </xf>
    <xf numFmtId="1" fontId="33" fillId="0" borderId="14" xfId="0" applyNumberFormat="1" applyFont="1" applyFill="1" applyBorder="1" applyAlignment="1">
      <alignment horizontal="left" indent="1"/>
    </xf>
    <xf numFmtId="164" fontId="33" fillId="0" borderId="14" xfId="0" applyNumberFormat="1" applyFont="1" applyFill="1" applyBorder="1"/>
    <xf numFmtId="1" fontId="21" fillId="0" borderId="0" xfId="0" applyNumberFormat="1" applyFont="1" applyFill="1" applyAlignment="1">
      <alignment vertical="top"/>
    </xf>
    <xf numFmtId="164" fontId="21" fillId="0" borderId="0" xfId="0" applyNumberFormat="1" applyFont="1" applyFill="1" applyAlignment="1">
      <alignment vertical="top"/>
    </xf>
    <xf numFmtId="1" fontId="21" fillId="0" borderId="0" xfId="0" applyNumberFormat="1" applyFont="1" applyFill="1" applyAlignment="1">
      <alignment horizontal="left" vertical="top"/>
    </xf>
    <xf numFmtId="1" fontId="32" fillId="0" borderId="16" xfId="0" applyNumberFormat="1" applyFont="1" applyBorder="1" applyAlignment="1">
      <alignment horizontal="left" indent="3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left" indent="1"/>
    </xf>
    <xf numFmtId="164" fontId="28" fillId="0" borderId="4" xfId="0" applyNumberFormat="1" applyFont="1" applyFill="1" applyBorder="1"/>
    <xf numFmtId="164" fontId="28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vertical="center" wrapText="1"/>
    </xf>
    <xf numFmtId="169" fontId="21" fillId="0" borderId="0" xfId="0" applyNumberFormat="1" applyFont="1" applyFill="1" applyBorder="1" applyAlignment="1">
      <alignment horizontal="right"/>
    </xf>
    <xf numFmtId="1" fontId="21" fillId="0" borderId="14" xfId="0" applyNumberFormat="1" applyFont="1" applyFill="1" applyBorder="1" applyAlignment="1">
      <alignment horizontal="left" indent="1"/>
    </xf>
    <xf numFmtId="164" fontId="21" fillId="0" borderId="14" xfId="0" applyNumberFormat="1" applyFont="1" applyFill="1" applyBorder="1"/>
    <xf numFmtId="165" fontId="21" fillId="0" borderId="0" xfId="0" applyNumberFormat="1" applyFont="1" applyFill="1"/>
    <xf numFmtId="1" fontId="21" fillId="0" borderId="16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left" vertical="top" indent="1"/>
    </xf>
    <xf numFmtId="1" fontId="15" fillId="2" borderId="0" xfId="7" applyNumberFormat="1" applyFill="1"/>
    <xf numFmtId="1" fontId="21" fillId="0" borderId="0" xfId="0" applyNumberFormat="1" applyFont="1" applyFill="1" applyAlignment="1">
      <alignment horizontal="left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 wrapText="1"/>
    </xf>
    <xf numFmtId="1" fontId="27" fillId="0" borderId="0" xfId="0" applyNumberFormat="1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/>
    <xf numFmtId="0" fontId="14" fillId="0" borderId="23" xfId="13" applyFont="1" applyFill="1" applyBorder="1" applyProtection="1">
      <protection hidden="1"/>
    </xf>
    <xf numFmtId="164" fontId="23" fillId="0" borderId="0" xfId="0" applyNumberFormat="1" applyFont="1" applyFill="1" applyBorder="1" applyAlignment="1">
      <alignment horizontal="right" vertical="top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68" fontId="32" fillId="0" borderId="0" xfId="0" applyNumberFormat="1" applyFont="1" applyFill="1" applyBorder="1" applyAlignment="1">
      <alignment horizontal="left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68" fontId="32" fillId="0" borderId="16" xfId="0" applyNumberFormat="1" applyFont="1" applyFill="1" applyBorder="1" applyAlignment="1">
      <alignment horizontal="left" vertical="center"/>
    </xf>
    <xf numFmtId="1" fontId="32" fillId="0" borderId="0" xfId="0" applyNumberFormat="1" applyFont="1" applyFill="1" applyBorder="1" applyAlignment="1">
      <alignment horizontal="left" indent="3"/>
    </xf>
    <xf numFmtId="164" fontId="18" fillId="0" borderId="0" xfId="8" applyNumberFormat="1" applyFont="1" applyFill="1" applyBorder="1" applyAlignment="1" applyProtection="1">
      <alignment vertical="top" wrapText="1"/>
      <protection hidden="1"/>
    </xf>
    <xf numFmtId="164" fontId="17" fillId="0" borderId="0" xfId="8" applyNumberFormat="1" applyFont="1" applyFill="1" applyAlignment="1" applyProtection="1">
      <alignment horizontal="left" indent="6"/>
      <protection hidden="1"/>
    </xf>
    <xf numFmtId="165" fontId="24" fillId="0" borderId="0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/>
      <protection hidden="1"/>
    </xf>
    <xf numFmtId="1" fontId="29" fillId="0" borderId="0" xfId="0" applyNumberFormat="1" applyFont="1" applyBorder="1" applyAlignment="1">
      <alignment horizontal="left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indent="2"/>
    </xf>
    <xf numFmtId="165" fontId="24" fillId="0" borderId="0" xfId="5" applyNumberFormat="1" applyFont="1" applyFill="1" applyBorder="1" applyAlignment="1" applyProtection="1">
      <alignment horizontal="right"/>
      <protection hidden="1"/>
    </xf>
    <xf numFmtId="165" fontId="24" fillId="0" borderId="23" xfId="5" applyNumberFormat="1" applyFont="1" applyFill="1" applyBorder="1" applyAlignment="1" applyProtection="1">
      <alignment horizontal="right"/>
      <protection hidden="1"/>
    </xf>
    <xf numFmtId="165" fontId="21" fillId="0" borderId="7" xfId="0" applyNumberFormat="1" applyFont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0" xfId="2" applyNumberFormat="1" applyFont="1" applyFill="1" applyBorder="1" applyAlignment="1">
      <alignment horizontal="right" indent="1"/>
    </xf>
    <xf numFmtId="168" fontId="21" fillId="0" borderId="0" xfId="2" applyNumberFormat="1" applyFont="1" applyFill="1" applyBorder="1" applyAlignment="1">
      <alignment horizontal="right" indent="1"/>
    </xf>
    <xf numFmtId="164" fontId="18" fillId="0" borderId="7" xfId="8" applyNumberFormat="1" applyFont="1" applyFill="1" applyBorder="1" applyAlignment="1" applyProtection="1">
      <alignment vertical="top" wrapText="1"/>
      <protection hidden="1"/>
    </xf>
    <xf numFmtId="174" fontId="14" fillId="0" borderId="0" xfId="13" applyNumberFormat="1" applyFont="1"/>
    <xf numFmtId="164" fontId="24" fillId="6" borderId="0" xfId="5" applyNumberFormat="1" applyFont="1" applyFill="1" applyBorder="1" applyAlignment="1" applyProtection="1">
      <alignment horizontal="right"/>
      <protection hidden="1"/>
    </xf>
    <xf numFmtId="165" fontId="24" fillId="6" borderId="0" xfId="5" applyNumberFormat="1" applyFont="1" applyFill="1" applyBorder="1" applyAlignment="1" applyProtection="1">
      <alignment horizontal="right" indent="3"/>
      <protection hidden="1"/>
    </xf>
    <xf numFmtId="165" fontId="24" fillId="6" borderId="0" xfId="5" applyNumberFormat="1" applyFont="1" applyFill="1" applyBorder="1" applyAlignment="1" applyProtection="1">
      <alignment horizontal="right"/>
      <protection hidden="1"/>
    </xf>
    <xf numFmtId="0" fontId="14" fillId="6" borderId="0" xfId="13" applyFont="1" applyFill="1" applyBorder="1" applyProtection="1"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18" fillId="0" borderId="0" xfId="8" applyNumberFormat="1" applyFont="1" applyFill="1" applyBorder="1" applyAlignment="1" applyProtection="1">
      <alignment horizontal="left" vertical="top" wrapText="1"/>
      <protection hidden="1"/>
    </xf>
    <xf numFmtId="1" fontId="21" fillId="0" borderId="0" xfId="18" applyNumberFormat="1" applyFont="1" applyFill="1" applyBorder="1" applyAlignment="1">
      <alignment horizontal="left" wrapText="1" indent="1"/>
    </xf>
    <xf numFmtId="1" fontId="21" fillId="0" borderId="0" xfId="0" applyNumberFormat="1" applyFont="1" applyBorder="1" applyAlignment="1">
      <alignment vertical="top" wrapText="1"/>
    </xf>
    <xf numFmtId="1" fontId="21" fillId="0" borderId="34" xfId="0" applyNumberFormat="1" applyFont="1" applyBorder="1" applyAlignment="1">
      <alignment horizontal="left" vertical="top" indent="1"/>
    </xf>
    <xf numFmtId="1" fontId="30" fillId="0" borderId="29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righ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0" fontId="21" fillId="0" borderId="0" xfId="0" applyFont="1" applyBorder="1"/>
    <xf numFmtId="164" fontId="21" fillId="0" borderId="31" xfId="0" applyNumberFormat="1" applyFont="1" applyBorder="1" applyAlignment="1">
      <alignment horizontal="center" vertical="center" wrapText="1"/>
    </xf>
    <xf numFmtId="164" fontId="21" fillId="0" borderId="32" xfId="0" applyNumberFormat="1" applyFont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/>
    <xf numFmtId="164" fontId="27" fillId="0" borderId="0" xfId="0" applyNumberFormat="1" applyFont="1" applyFill="1" applyBorder="1" applyAlignment="1">
      <alignment vertical="top" wrapText="1"/>
    </xf>
    <xf numFmtId="164" fontId="40" fillId="0" borderId="0" xfId="0" applyNumberFormat="1" applyFont="1" applyFill="1" applyAlignment="1">
      <alignment vertical="top"/>
    </xf>
    <xf numFmtId="164" fontId="21" fillId="0" borderId="37" xfId="0" applyNumberFormat="1" applyFont="1" applyFill="1" applyBorder="1" applyAlignment="1">
      <alignment horizontal="center" vertical="center" wrapText="1"/>
    </xf>
    <xf numFmtId="164" fontId="21" fillId="0" borderId="37" xfId="0" applyNumberFormat="1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41" fillId="0" borderId="0" xfId="18" applyNumberFormat="1" applyFont="1" applyFill="1" applyBorder="1" applyAlignment="1">
      <alignment horizontal="left" vertical="center" indent="1"/>
    </xf>
    <xf numFmtId="164" fontId="21" fillId="0" borderId="7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9" fontId="27" fillId="0" borderId="0" xfId="0" applyNumberFormat="1" applyFont="1" applyFill="1" applyBorder="1" applyAlignment="1">
      <alignment horizontal="right"/>
    </xf>
    <xf numFmtId="169" fontId="21" fillId="0" borderId="34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 vertical="center"/>
    </xf>
    <xf numFmtId="1" fontId="42" fillId="2" borderId="0" xfId="7" applyNumberFormat="1" applyFont="1" applyFill="1"/>
    <xf numFmtId="165" fontId="27" fillId="0" borderId="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5" fontId="21" fillId="0" borderId="34" xfId="0" applyNumberFormat="1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165" fontId="27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34" xfId="0" applyNumberFormat="1" applyFont="1" applyFill="1" applyBorder="1" applyAlignment="1">
      <alignment horizontal="right" vertical="top" wrapText="1"/>
    </xf>
    <xf numFmtId="165" fontId="21" fillId="0" borderId="34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center" wrapText="1"/>
    </xf>
    <xf numFmtId="175" fontId="14" fillId="0" borderId="0" xfId="13" applyNumberFormat="1" applyFont="1"/>
    <xf numFmtId="0" fontId="22" fillId="0" borderId="0" xfId="13" applyFont="1" applyAlignment="1" applyProtection="1">
      <alignment horizontal="right"/>
      <protection hidden="1"/>
    </xf>
    <xf numFmtId="171" fontId="17" fillId="6" borderId="0" xfId="5" applyNumberFormat="1" applyFont="1" applyFill="1" applyAlignment="1" applyProtection="1">
      <alignment horizontal="center"/>
      <protection hidden="1"/>
    </xf>
    <xf numFmtId="164" fontId="17" fillId="6" borderId="0" xfId="8" applyNumberFormat="1" applyFont="1" applyFill="1" applyAlignment="1" applyProtection="1">
      <alignment horizontal="center"/>
      <protection hidden="1"/>
    </xf>
    <xf numFmtId="173" fontId="38" fillId="6" borderId="0" xfId="5" applyNumberFormat="1" applyFont="1" applyFill="1" applyAlignment="1" applyProtection="1">
      <alignment horizontal="center"/>
      <protection hidden="1"/>
    </xf>
    <xf numFmtId="166" fontId="17" fillId="0" borderId="0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172" fontId="22" fillId="0" borderId="21" xfId="13" applyNumberFormat="1" applyFont="1" applyFill="1" applyBorder="1" applyAlignment="1" applyProtection="1">
      <alignment horizontal="center" vertical="center"/>
      <protection hidden="1"/>
    </xf>
    <xf numFmtId="172" fontId="22" fillId="0" borderId="17" xfId="13" applyNumberFormat="1" applyFont="1" applyFill="1" applyBorder="1" applyAlignment="1" applyProtection="1">
      <alignment horizontal="center" vertical="center"/>
      <protection hidden="1"/>
    </xf>
    <xf numFmtId="164" fontId="21" fillId="0" borderId="17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72" fontId="21" fillId="0" borderId="18" xfId="13" applyNumberFormat="1" applyFont="1" applyBorder="1" applyAlignment="1" applyProtection="1">
      <alignment horizontal="center" vertical="center"/>
      <protection hidden="1"/>
    </xf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" fontId="21" fillId="0" borderId="0" xfId="0" applyNumberFormat="1" applyFont="1" applyBorder="1" applyAlignment="1">
      <alignment horizontal="left" vertical="top" wrapText="1"/>
    </xf>
    <xf numFmtId="1" fontId="21" fillId="0" borderId="27" xfId="0" applyNumberFormat="1" applyFont="1" applyFill="1" applyBorder="1" applyAlignment="1">
      <alignment horizontal="center" vertical="top" wrapText="1"/>
    </xf>
    <xf numFmtId="1" fontId="21" fillId="0" borderId="28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6" fontId="21" fillId="0" borderId="0" xfId="0" applyNumberFormat="1" applyFont="1" applyFill="1" applyBorder="1" applyAlignment="1">
      <alignment horizontal="left"/>
    </xf>
    <xf numFmtId="1" fontId="21" fillId="0" borderId="1" xfId="0" applyNumberFormat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center" vertical="center" wrapText="1"/>
    </xf>
    <xf numFmtId="164" fontId="21" fillId="0" borderId="25" xfId="0" applyNumberFormat="1" applyFont="1" applyFill="1" applyBorder="1" applyAlignment="1">
      <alignment horizontal="center" vertical="center" wrapText="1"/>
    </xf>
    <xf numFmtId="164" fontId="21" fillId="0" borderId="22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4" fontId="21" fillId="0" borderId="0" xfId="0" applyNumberFormat="1" applyFont="1" applyBorder="1" applyAlignment="1">
      <alignment horizontal="center"/>
    </xf>
    <xf numFmtId="1" fontId="21" fillId="0" borderId="0" xfId="0" applyNumberFormat="1" applyFont="1" applyFill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1" fillId="0" borderId="32" xfId="0" applyNumberFormat="1" applyFont="1" applyFill="1" applyBorder="1" applyAlignment="1">
      <alignment horizontal="center" vertical="center" wrapText="1"/>
    </xf>
    <xf numFmtId="164" fontId="21" fillId="0" borderId="27" xfId="0" applyNumberFormat="1" applyFont="1" applyFill="1" applyBorder="1" applyAlignment="1">
      <alignment horizontal="center" vertical="center" wrapText="1"/>
    </xf>
    <xf numFmtId="164" fontId="21" fillId="0" borderId="28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14" xfId="0" applyNumberFormat="1" applyFont="1" applyFill="1" applyBorder="1" applyAlignment="1">
      <alignment horizontal="center" vertical="center" wrapText="1"/>
    </xf>
    <xf numFmtId="164" fontId="21" fillId="0" borderId="29" xfId="0" applyNumberFormat="1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left" wrapText="1"/>
    </xf>
    <xf numFmtId="164" fontId="42" fillId="3" borderId="0" xfId="7" applyNumberFormat="1" applyFont="1" applyFill="1" applyAlignment="1">
      <alignment wrapText="1"/>
    </xf>
    <xf numFmtId="1" fontId="21" fillId="0" borderId="10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164" fontId="21" fillId="0" borderId="30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21" fillId="0" borderId="36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left" wrapText="1"/>
    </xf>
    <xf numFmtId="164" fontId="15" fillId="3" borderId="0" xfId="7" applyNumberFormat="1" applyFill="1" applyAlignment="1">
      <alignment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</cellXfs>
  <cellStyles count="261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32"/>
    <cellStyle name="Звичайний 4 2 2 2" xfId="46"/>
    <cellStyle name="Звичайний 4 2 2 2 2" xfId="103"/>
    <cellStyle name="Звичайний 4 2 2 2 2 2" xfId="250"/>
    <cellStyle name="Звичайний 4 2 2 2 3" xfId="193"/>
    <cellStyle name="Звичайний 4 2 2 2 4" xfId="160"/>
    <cellStyle name="Звичайний 4 2 2 3" xfId="89"/>
    <cellStyle name="Звичайний 4 2 2 3 2" xfId="236"/>
    <cellStyle name="Звичайний 4 2 2 3 3" xfId="146"/>
    <cellStyle name="Звичайний 4 2 2 4" xfId="65"/>
    <cellStyle name="Звичайний 4 2 2 4 2" xfId="212"/>
    <cellStyle name="Звичайний 4 2 2 5" xfId="179"/>
    <cellStyle name="Звичайний 4 2 2 6" xfId="122"/>
    <cellStyle name="Звичайний 4 2 3" xfId="23"/>
    <cellStyle name="Звичайний 4 2 3 2" xfId="80"/>
    <cellStyle name="Звичайний 4 2 3 2 2" xfId="227"/>
    <cellStyle name="Звичайний 4 2 3 2 3" xfId="137"/>
    <cellStyle name="Звичайний 4 2 3 3" xfId="70"/>
    <cellStyle name="Звичайний 4 2 3 3 2" xfId="217"/>
    <cellStyle name="Звичайний 4 2 3 4" xfId="170"/>
    <cellStyle name="Звичайний 4 2 3 5" xfId="127"/>
    <cellStyle name="Звичайний 4 2 4" xfId="37"/>
    <cellStyle name="Звичайний 4 2 4 2" xfId="94"/>
    <cellStyle name="Звичайний 4 2 4 2 2" xfId="241"/>
    <cellStyle name="Звичайний 4 2 4 3" xfId="184"/>
    <cellStyle name="Звичайний 4 2 4 4" xfId="151"/>
    <cellStyle name="Звичайний 4 2 5" xfId="51"/>
    <cellStyle name="Звичайний 4 2 5 2" xfId="108"/>
    <cellStyle name="Звичайний 4 2 5 2 2" xfId="255"/>
    <cellStyle name="Звичайний 4 2 5 3" xfId="198"/>
    <cellStyle name="Звичайний 4 2 5 4" xfId="165"/>
    <cellStyle name="Звичайний 4 2 6" xfId="75"/>
    <cellStyle name="Звичайний 4 2 6 2" xfId="222"/>
    <cellStyle name="Звичайний 4 2 6 3" xfId="132"/>
    <cellStyle name="Звичайний 4 2 7" xfId="56"/>
    <cellStyle name="Звичайний 4 2 7 2" xfId="203"/>
    <cellStyle name="Звичайний 4 2 8" xfId="113"/>
    <cellStyle name="Звичайний 4 2 9" xfId="260"/>
    <cellStyle name="Обычный 2" xfId="1"/>
    <cellStyle name="Обычный 2 2" xfId="12"/>
    <cellStyle name="Обычный 3" xfId="6"/>
    <cellStyle name="Обычный 3 10" xfId="256"/>
    <cellStyle name="Обычный 3 2" xfId="24"/>
    <cellStyle name="Обычный 3 2 2" xfId="38"/>
    <cellStyle name="Обычный 3 2 2 2" xfId="95"/>
    <cellStyle name="Обычный 3 2 2 2 2" xfId="242"/>
    <cellStyle name="Обычный 3 2 2 3" xfId="185"/>
    <cellStyle name="Обычный 3 2 2 4" xfId="152"/>
    <cellStyle name="Обычный 3 2 3" xfId="81"/>
    <cellStyle name="Обычный 3 2 3 2" xfId="228"/>
    <cellStyle name="Обычный 3 2 3 3" xfId="138"/>
    <cellStyle name="Обычный 3 2 4" xfId="57"/>
    <cellStyle name="Обычный 3 2 4 2" xfId="204"/>
    <cellStyle name="Обычный 3 2 5" xfId="171"/>
    <cellStyle name="Обычный 3 2 6" xfId="114"/>
    <cellStyle name="Обычный 3 3" xfId="28"/>
    <cellStyle name="Обычный 3 3 2" xfId="42"/>
    <cellStyle name="Обычный 3 3 2 2" xfId="99"/>
    <cellStyle name="Обычный 3 3 2 2 2" xfId="246"/>
    <cellStyle name="Обычный 3 3 2 3" xfId="189"/>
    <cellStyle name="Обычный 3 3 2 4" xfId="156"/>
    <cellStyle name="Обычный 3 3 3" xfId="85"/>
    <cellStyle name="Обычный 3 3 3 2" xfId="232"/>
    <cellStyle name="Обычный 3 3 3 3" xfId="142"/>
    <cellStyle name="Обычный 3 3 4" xfId="61"/>
    <cellStyle name="Обычный 3 3 4 2" xfId="208"/>
    <cellStyle name="Обычный 3 3 5" xfId="175"/>
    <cellStyle name="Обычный 3 3 6" xfId="118"/>
    <cellStyle name="Обычный 3 4" xfId="19"/>
    <cellStyle name="Обычный 3 4 2" xfId="76"/>
    <cellStyle name="Обычный 3 4 2 2" xfId="223"/>
    <cellStyle name="Обычный 3 4 2 3" xfId="133"/>
    <cellStyle name="Обычный 3 4 3" xfId="66"/>
    <cellStyle name="Обычный 3 4 3 2" xfId="213"/>
    <cellStyle name="Обычный 3 4 4" xfId="166"/>
    <cellStyle name="Обычный 3 4 5" xfId="123"/>
    <cellStyle name="Обычный 3 5" xfId="33"/>
    <cellStyle name="Обычный 3 5 2" xfId="90"/>
    <cellStyle name="Обычный 3 5 2 2" xfId="237"/>
    <cellStyle name="Обычный 3 5 3" xfId="180"/>
    <cellStyle name="Обычный 3 5 4" xfId="147"/>
    <cellStyle name="Обычный 3 6" xfId="47"/>
    <cellStyle name="Обычный 3 6 2" xfId="104"/>
    <cellStyle name="Обычный 3 6 2 2" xfId="251"/>
    <cellStyle name="Обычный 3 6 3" xfId="194"/>
    <cellStyle name="Обычный 3 6 4" xfId="161"/>
    <cellStyle name="Обычный 3 7" xfId="71"/>
    <cellStyle name="Обычный 3 7 2" xfId="218"/>
    <cellStyle name="Обычный 3 7 3" xfId="128"/>
    <cellStyle name="Обычный 3 8" xfId="52"/>
    <cellStyle name="Обычный 3 8 2" xfId="199"/>
    <cellStyle name="Обычный 3 9" xfId="109"/>
    <cellStyle name="Обычный 4" xfId="13"/>
    <cellStyle name="Обычный 4 10" xfId="257"/>
    <cellStyle name="Обычный 4 2" xfId="25"/>
    <cellStyle name="Обычный 4 2 2" xfId="39"/>
    <cellStyle name="Обычный 4 2 2 2" xfId="96"/>
    <cellStyle name="Обычный 4 2 2 2 2" xfId="243"/>
    <cellStyle name="Обычный 4 2 2 3" xfId="186"/>
    <cellStyle name="Обычный 4 2 2 4" xfId="153"/>
    <cellStyle name="Обычный 4 2 3" xfId="82"/>
    <cellStyle name="Обычный 4 2 3 2" xfId="229"/>
    <cellStyle name="Обычный 4 2 3 3" xfId="139"/>
    <cellStyle name="Обычный 4 2 4" xfId="58"/>
    <cellStyle name="Обычный 4 2 4 2" xfId="205"/>
    <cellStyle name="Обычный 4 2 5" xfId="172"/>
    <cellStyle name="Обычный 4 2 6" xfId="115"/>
    <cellStyle name="Обычный 4 3" xfId="29"/>
    <cellStyle name="Обычный 4 3 2" xfId="43"/>
    <cellStyle name="Обычный 4 3 2 2" xfId="100"/>
    <cellStyle name="Обычный 4 3 2 2 2" xfId="247"/>
    <cellStyle name="Обычный 4 3 2 3" xfId="190"/>
    <cellStyle name="Обычный 4 3 2 4" xfId="157"/>
    <cellStyle name="Обычный 4 3 3" xfId="86"/>
    <cellStyle name="Обычный 4 3 3 2" xfId="233"/>
    <cellStyle name="Обычный 4 3 3 3" xfId="143"/>
    <cellStyle name="Обычный 4 3 4" xfId="62"/>
    <cellStyle name="Обычный 4 3 4 2" xfId="209"/>
    <cellStyle name="Обычный 4 3 5" xfId="176"/>
    <cellStyle name="Обычный 4 3 6" xfId="119"/>
    <cellStyle name="Обычный 4 4" xfId="20"/>
    <cellStyle name="Обычный 4 4 2" xfId="77"/>
    <cellStyle name="Обычный 4 4 2 2" xfId="224"/>
    <cellStyle name="Обычный 4 4 2 3" xfId="134"/>
    <cellStyle name="Обычный 4 4 3" xfId="67"/>
    <cellStyle name="Обычный 4 4 3 2" xfId="214"/>
    <cellStyle name="Обычный 4 4 4" xfId="167"/>
    <cellStyle name="Обычный 4 4 5" xfId="124"/>
    <cellStyle name="Обычный 4 5" xfId="34"/>
    <cellStyle name="Обычный 4 5 2" xfId="91"/>
    <cellStyle name="Обычный 4 5 2 2" xfId="238"/>
    <cellStyle name="Обычный 4 5 3" xfId="181"/>
    <cellStyle name="Обычный 4 5 4" xfId="148"/>
    <cellStyle name="Обычный 4 6" xfId="48"/>
    <cellStyle name="Обычный 4 6 2" xfId="105"/>
    <cellStyle name="Обычный 4 6 2 2" xfId="252"/>
    <cellStyle name="Обычный 4 6 3" xfId="195"/>
    <cellStyle name="Обычный 4 6 4" xfId="162"/>
    <cellStyle name="Обычный 4 7" xfId="72"/>
    <cellStyle name="Обычный 4 7 2" xfId="219"/>
    <cellStyle name="Обычный 4 7 3" xfId="129"/>
    <cellStyle name="Обычный 4 8" xfId="53"/>
    <cellStyle name="Обычный 4 8 2" xfId="200"/>
    <cellStyle name="Обычный 4 9" xfId="110"/>
    <cellStyle name="Обычный 5" xfId="14"/>
    <cellStyle name="Обычный 5 10" xfId="258"/>
    <cellStyle name="Обычный 5 2" xfId="26"/>
    <cellStyle name="Обычный 5 2 2" xfId="40"/>
    <cellStyle name="Обычный 5 2 2 2" xfId="97"/>
    <cellStyle name="Обычный 5 2 2 2 2" xfId="244"/>
    <cellStyle name="Обычный 5 2 2 3" xfId="187"/>
    <cellStyle name="Обычный 5 2 2 4" xfId="154"/>
    <cellStyle name="Обычный 5 2 3" xfId="83"/>
    <cellStyle name="Обычный 5 2 3 2" xfId="230"/>
    <cellStyle name="Обычный 5 2 3 3" xfId="140"/>
    <cellStyle name="Обычный 5 2 4" xfId="59"/>
    <cellStyle name="Обычный 5 2 4 2" xfId="206"/>
    <cellStyle name="Обычный 5 2 5" xfId="173"/>
    <cellStyle name="Обычный 5 2 6" xfId="116"/>
    <cellStyle name="Обычный 5 3" xfId="30"/>
    <cellStyle name="Обычный 5 3 2" xfId="44"/>
    <cellStyle name="Обычный 5 3 2 2" xfId="101"/>
    <cellStyle name="Обычный 5 3 2 2 2" xfId="248"/>
    <cellStyle name="Обычный 5 3 2 3" xfId="191"/>
    <cellStyle name="Обычный 5 3 2 4" xfId="158"/>
    <cellStyle name="Обычный 5 3 3" xfId="87"/>
    <cellStyle name="Обычный 5 3 3 2" xfId="234"/>
    <cellStyle name="Обычный 5 3 3 3" xfId="144"/>
    <cellStyle name="Обычный 5 3 4" xfId="63"/>
    <cellStyle name="Обычный 5 3 4 2" xfId="210"/>
    <cellStyle name="Обычный 5 3 5" xfId="177"/>
    <cellStyle name="Обычный 5 3 6" xfId="120"/>
    <cellStyle name="Обычный 5 4" xfId="21"/>
    <cellStyle name="Обычный 5 4 2" xfId="78"/>
    <cellStyle name="Обычный 5 4 2 2" xfId="225"/>
    <cellStyle name="Обычный 5 4 2 3" xfId="135"/>
    <cellStyle name="Обычный 5 4 3" xfId="68"/>
    <cellStyle name="Обычный 5 4 3 2" xfId="215"/>
    <cellStyle name="Обычный 5 4 4" xfId="168"/>
    <cellStyle name="Обычный 5 4 5" xfId="125"/>
    <cellStyle name="Обычный 5 5" xfId="35"/>
    <cellStyle name="Обычный 5 5 2" xfId="92"/>
    <cellStyle name="Обычный 5 5 2 2" xfId="239"/>
    <cellStyle name="Обычный 5 5 3" xfId="182"/>
    <cellStyle name="Обычный 5 5 4" xfId="149"/>
    <cellStyle name="Обычный 5 6" xfId="49"/>
    <cellStyle name="Обычный 5 6 2" xfId="106"/>
    <cellStyle name="Обычный 5 6 2 2" xfId="253"/>
    <cellStyle name="Обычный 5 6 3" xfId="196"/>
    <cellStyle name="Обычный 5 6 4" xfId="163"/>
    <cellStyle name="Обычный 5 7" xfId="73"/>
    <cellStyle name="Обычный 5 7 2" xfId="220"/>
    <cellStyle name="Обычный 5 7 3" xfId="130"/>
    <cellStyle name="Обычный 5 8" xfId="54"/>
    <cellStyle name="Обычный 5 8 2" xfId="201"/>
    <cellStyle name="Обычный 5 9" xfId="111"/>
    <cellStyle name="Обычный 6" xfId="16"/>
    <cellStyle name="Обычный 6 10" xfId="259"/>
    <cellStyle name="Обычный 6 2" xfId="27"/>
    <cellStyle name="Обычный 6 2 2" xfId="41"/>
    <cellStyle name="Обычный 6 2 2 2" xfId="98"/>
    <cellStyle name="Обычный 6 2 2 2 2" xfId="245"/>
    <cellStyle name="Обычный 6 2 2 3" xfId="188"/>
    <cellStyle name="Обычный 6 2 2 4" xfId="155"/>
    <cellStyle name="Обычный 6 2 3" xfId="84"/>
    <cellStyle name="Обычный 6 2 3 2" xfId="231"/>
    <cellStyle name="Обычный 6 2 3 3" xfId="141"/>
    <cellStyle name="Обычный 6 2 4" xfId="60"/>
    <cellStyle name="Обычный 6 2 4 2" xfId="207"/>
    <cellStyle name="Обычный 6 2 5" xfId="174"/>
    <cellStyle name="Обычный 6 2 6" xfId="117"/>
    <cellStyle name="Обычный 6 3" xfId="31"/>
    <cellStyle name="Обычный 6 3 2" xfId="45"/>
    <cellStyle name="Обычный 6 3 2 2" xfId="102"/>
    <cellStyle name="Обычный 6 3 2 2 2" xfId="249"/>
    <cellStyle name="Обычный 6 3 2 3" xfId="192"/>
    <cellStyle name="Обычный 6 3 2 4" xfId="159"/>
    <cellStyle name="Обычный 6 3 3" xfId="88"/>
    <cellStyle name="Обычный 6 3 3 2" xfId="235"/>
    <cellStyle name="Обычный 6 3 3 3" xfId="145"/>
    <cellStyle name="Обычный 6 3 4" xfId="64"/>
    <cellStyle name="Обычный 6 3 4 2" xfId="211"/>
    <cellStyle name="Обычный 6 3 5" xfId="178"/>
    <cellStyle name="Обычный 6 3 6" xfId="121"/>
    <cellStyle name="Обычный 6 4" xfId="22"/>
    <cellStyle name="Обычный 6 4 2" xfId="79"/>
    <cellStyle name="Обычный 6 4 2 2" xfId="226"/>
    <cellStyle name="Обычный 6 4 2 3" xfId="136"/>
    <cellStyle name="Обычный 6 4 3" xfId="69"/>
    <cellStyle name="Обычный 6 4 3 2" xfId="216"/>
    <cellStyle name="Обычный 6 4 4" xfId="169"/>
    <cellStyle name="Обычный 6 4 5" xfId="126"/>
    <cellStyle name="Обычный 6 5" xfId="36"/>
    <cellStyle name="Обычный 6 5 2" xfId="93"/>
    <cellStyle name="Обычный 6 5 2 2" xfId="240"/>
    <cellStyle name="Обычный 6 5 3" xfId="183"/>
    <cellStyle name="Обычный 6 5 4" xfId="150"/>
    <cellStyle name="Обычный 6 6" xfId="50"/>
    <cellStyle name="Обычный 6 6 2" xfId="107"/>
    <cellStyle name="Обычный 6 6 2 2" xfId="254"/>
    <cellStyle name="Обычный 6 6 3" xfId="197"/>
    <cellStyle name="Обычный 6 6 4" xfId="164"/>
    <cellStyle name="Обычный 6 7" xfId="74"/>
    <cellStyle name="Обычный 6 7 2" xfId="221"/>
    <cellStyle name="Обычный 6 7 3" xfId="131"/>
    <cellStyle name="Обычный 6 8" xfId="55"/>
    <cellStyle name="Обычный 6 8 2" xfId="202"/>
    <cellStyle name="Обычный 6 9" xfId="112"/>
    <cellStyle name="Обычный_3.3-Loans" xfId="5"/>
    <cellStyle name="Обычный_3.3-Loans 2" xfId="18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>
      <selection activeCell="A2" sqref="A2"/>
    </sheetView>
  </sheetViews>
  <sheetFormatPr defaultColWidth="9.140625" defaultRowHeight="15.75"/>
  <cols>
    <col min="1" max="1" width="67.28515625" style="60" customWidth="1"/>
    <col min="2" max="2" width="10.140625" style="47" bestFit="1" customWidth="1"/>
    <col min="3" max="3" width="7.7109375" style="47" customWidth="1"/>
    <col min="4" max="4" width="14.5703125" style="47" customWidth="1"/>
    <col min="5" max="5" width="9.140625" style="47" customWidth="1"/>
    <col min="6" max="6" width="9.7109375" style="47" customWidth="1"/>
    <col min="7" max="7" width="9.140625" style="47" customWidth="1"/>
    <col min="8" max="8" width="21.42578125" style="47" hidden="1" customWidth="1"/>
    <col min="9" max="9" width="9.140625" style="47" hidden="1" customWidth="1"/>
    <col min="10" max="10" width="40.28515625" style="47" hidden="1" customWidth="1"/>
    <col min="11" max="12" width="0" style="47" hidden="1" customWidth="1"/>
    <col min="13" max="14" width="9.140625" style="47"/>
    <col min="15" max="15" width="14" style="47" customWidth="1"/>
    <col min="16" max="16384" width="9.140625" style="47"/>
  </cols>
  <sheetData>
    <row r="1" spans="1:16375">
      <c r="A1" s="61" t="s">
        <v>1</v>
      </c>
      <c r="F1" s="1"/>
    </row>
    <row r="2" spans="1:16375">
      <c r="A2" s="48"/>
      <c r="B2" s="49"/>
      <c r="C2" s="49"/>
      <c r="D2" s="49"/>
      <c r="E2" s="49"/>
      <c r="F2" s="213" t="s">
        <v>85</v>
      </c>
      <c r="G2" s="213"/>
    </row>
    <row r="3" spans="1:16375">
      <c r="A3" s="214" t="s">
        <v>73</v>
      </c>
      <c r="B3" s="214"/>
      <c r="C3" s="214"/>
      <c r="D3" s="214"/>
      <c r="E3" s="214"/>
      <c r="F3" s="214"/>
      <c r="G3" s="214"/>
      <c r="J3" s="47" t="s">
        <v>22</v>
      </c>
    </row>
    <row r="4" spans="1:16375">
      <c r="A4" s="215" t="s">
        <v>0</v>
      </c>
      <c r="B4" s="215"/>
      <c r="C4" s="215"/>
      <c r="D4" s="215"/>
      <c r="E4" s="215"/>
      <c r="F4" s="215"/>
      <c r="G4" s="215"/>
      <c r="H4" s="2"/>
      <c r="I4" s="2"/>
      <c r="J4" s="47" t="s">
        <v>24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6" t="str">
        <f>CONCATENATE("region:  ",A1)</f>
        <v>region:  Kyiv region and the city of Kyiv</v>
      </c>
      <c r="B5" s="216"/>
      <c r="C5" s="216"/>
      <c r="D5" s="216"/>
      <c r="E5" s="216"/>
      <c r="F5" s="216"/>
      <c r="G5" s="216"/>
      <c r="H5" s="2"/>
      <c r="I5" s="2"/>
      <c r="J5" s="47" t="s">
        <v>25</v>
      </c>
      <c r="K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7" t="s">
        <v>97</v>
      </c>
      <c r="B6" s="217"/>
      <c r="C6" s="217"/>
      <c r="D6" s="217"/>
      <c r="E6" s="217"/>
      <c r="F6" s="217"/>
      <c r="G6" s="217"/>
      <c r="H6" s="2"/>
      <c r="I6" s="2"/>
      <c r="J6" s="47" t="s">
        <v>26</v>
      </c>
      <c r="K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5"/>
      <c r="B7" s="3"/>
      <c r="C7" s="3"/>
      <c r="D7" s="3"/>
      <c r="E7" s="3"/>
      <c r="F7" s="3"/>
      <c r="G7" s="4"/>
      <c r="H7" s="2"/>
      <c r="I7" s="2"/>
      <c r="J7" s="47" t="s">
        <v>27</v>
      </c>
      <c r="K7" s="5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2" customFormat="1" ht="27.75" customHeight="1">
      <c r="A8" s="224" t="s">
        <v>17</v>
      </c>
      <c r="B8" s="226" t="s">
        <v>61</v>
      </c>
      <c r="C8" s="226"/>
      <c r="D8" s="226"/>
      <c r="E8" s="226" t="s">
        <v>2</v>
      </c>
      <c r="F8" s="226"/>
      <c r="G8" s="227"/>
      <c r="H8" s="50"/>
      <c r="I8" s="51"/>
      <c r="J8" s="47" t="s">
        <v>28</v>
      </c>
      <c r="K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16375" s="52" customFormat="1" ht="50.25" customHeight="1">
      <c r="A9" s="225"/>
      <c r="B9" s="53" t="s">
        <v>3</v>
      </c>
      <c r="C9" s="147" t="s">
        <v>4</v>
      </c>
      <c r="D9" s="173" t="s">
        <v>71</v>
      </c>
      <c r="E9" s="147" t="s">
        <v>5</v>
      </c>
      <c r="F9" s="173" t="s">
        <v>62</v>
      </c>
      <c r="G9" s="174" t="s">
        <v>65</v>
      </c>
      <c r="I9" s="51"/>
      <c r="J9" s="47" t="s">
        <v>29</v>
      </c>
      <c r="K9" s="5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16375" ht="15.75" customHeight="1">
      <c r="A10" s="127" t="s">
        <v>9</v>
      </c>
      <c r="B10" s="6">
        <f>'Total(kr)'!$B$11</f>
        <v>1263807.6073700699</v>
      </c>
      <c r="C10" s="6">
        <f>IF(ISERROR(INDEX('Total(kr)'!$A$10:$M$37,MATCH($A$1,'Total(kr)'!$A$10:$A$37,0),2)),"–",INDEX('Total(kr)'!$A$10:$M$37,MATCH($A$1,'Total(kr)'!$A$10:$A$37,0),2))</f>
        <v>757929.35626293998</v>
      </c>
      <c r="D10" s="7">
        <f>IF(ISERROR(C10/B10*100),"–",C10/B10*100)</f>
        <v>59.971893810653576</v>
      </c>
      <c r="E10" s="129">
        <f>IF(ISERROR(INDEX('Total(kr)'!$A$10:$M$37,MATCH($A$1,'Total(kr)'!$A$10:$A$37,0),3)),"–",INDEX('Total(kr)'!$A$10:$M$37,MATCH($A$1,'Total(kr)'!$A$10:$A$37,0),3))</f>
        <v>11.80380733352581</v>
      </c>
      <c r="F10" s="129">
        <f>IF(ISERROR(INDEX('Total(kr)'!$A$10:$M$37,MATCH($A$1,'Total(kr)'!$A$10:$A$37,0),4)),"–",INDEX('Total(kr)'!$A$10:$M$37,MATCH($A$1,'Total(kr)'!$A$10:$A$37,0),4))</f>
        <v>12.118997574640787</v>
      </c>
      <c r="G10" s="129">
        <f>IF(ISERROR(INDEX('Total(kr)'!$A$10:$M$37,MATCH($A$1,'Total(kr)'!$A$10:$A$37,0),5)),"–",INDEX('Total(kr)'!$A$10:$M$37,MATCH($A$1,'Total(kr)'!$A$10:$A$37,0),5))</f>
        <v>2.362542864908292</v>
      </c>
      <c r="H10" s="5"/>
      <c r="I10" s="5"/>
      <c r="J10" s="47" t="s">
        <v>30</v>
      </c>
      <c r="K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8">
      <c r="A11" s="133" t="s">
        <v>10</v>
      </c>
      <c r="B11" s="143">
        <f>'NonFin(kr)'!$B$11</f>
        <v>929219.14466224005</v>
      </c>
      <c r="C11" s="143">
        <f>IF(ISERROR(INDEX('NonFin(kr)'!$A$10:$M$37,MATCH($A$1,'NonFin(kr)'!$A$10:$A$37,0),2)),"–",INDEX('NonFin(kr)'!$A$10:$M$37,MATCH($A$1,'NonFin(kr)'!$A$10:$A$37,0),2))</f>
        <v>578158.23316956998</v>
      </c>
      <c r="D11" s="144">
        <f>IF(ISERROR(C11/B11*100),"–",C11/B11*100)</f>
        <v>62.219793521335973</v>
      </c>
      <c r="E11" s="145">
        <f>IF(ISERROR(INDEX('NonFin(kr)'!$A$10:$M$37,MATCH($A$1,'NonFin(kr)'!$A$10:$A$37,0),3)),"–",INDEX('NonFin(kr)'!$A$10:$M$37,MATCH($A$1,'NonFin(kr)'!$A$10:$A$37,0),3))</f>
        <v>8.8811145731419856</v>
      </c>
      <c r="F11" s="145">
        <f>IF(ISERROR(INDEX('NonFin(kr)'!$A$10:$M$37,MATCH($A$1,'NonFin(kr)'!$A$10:$A$37,0),4)),"–",INDEX('NonFin(kr)'!$A$10:$M$37,MATCH($A$1,'NonFin(kr)'!$A$10:$A$37,0),4))</f>
        <v>10.017010704602527</v>
      </c>
      <c r="G11" s="145">
        <f>IF(ISERROR(INDEX('NonFin(kr)'!$A$10:$M$37,MATCH($A$1,'NonFin(kr)'!$A$10:$A$37,0),5)),"–",INDEX('NonFin(kr)'!$A$10:$M$37,MATCH($A$1,'NonFin(kr)'!$A$10:$A$37,0),5))</f>
        <v>2.1720446778041662</v>
      </c>
      <c r="H11" s="54"/>
      <c r="I11" s="5"/>
      <c r="J11" s="47" t="s">
        <v>31</v>
      </c>
      <c r="K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28" t="s">
        <v>6</v>
      </c>
      <c r="B12" s="6">
        <f>'NonFin(kr)'!$F$11</f>
        <v>673363.45499400003</v>
      </c>
      <c r="C12" s="6">
        <f>IF(ISERROR(INDEX('NonFin(kr)'!$A$10:$M$37,MATCH($A$1,'NonFin(kr)'!$A$10:$A$37,0),6)),"–",INDEX('NonFin(kr)'!$A$10:$M$37,MATCH($A$1,'NonFin(kr)'!$A$10:$A$37,0),6))</f>
        <v>417797.34231974999</v>
      </c>
      <c r="D12" s="7">
        <f t="shared" ref="D12" si="0">IF(ISERROR(C12/B12*100),"–",C12/B12*100)</f>
        <v>62.046334594067446</v>
      </c>
      <c r="E12" s="129">
        <f>IF(ISERROR(INDEX('NonFin(kr)'!$A$10:$M$37,MATCH($A$1,'NonFin(kr)'!$A$10:$A$37,0),7)),"–",INDEX('NonFin(kr)'!$A$10:$M$37,MATCH($A$1,'NonFin(kr)'!$A$10:$A$37,0),7))</f>
        <v>14.050026014945644</v>
      </c>
      <c r="F12" s="129">
        <f>IF(ISERROR(INDEX('NonFin(kr)'!$A$10:$M$37,MATCH($A$1,'NonFin(kr)'!$A$10:$A$37,0),8)),"–",INDEX('NonFin(kr)'!$A$10:$M$37,MATCH($A$1,'NonFin(kr)'!$A$10:$A$37,0),8))</f>
        <v>15.726736563718504</v>
      </c>
      <c r="G12" s="129">
        <f>IF(ISERROR(INDEX('NonFin(kr)'!$A$10:$M$37,MATCH($A$1,'NonFin(kr)'!$A$10:$A$37,0),9)),"–",INDEX('NonFin(kr)'!$A$10:$M$37,MATCH($A$1,'NonFin(kr)'!$A$10:$A$37,0),9))</f>
        <v>2.7908150273197663</v>
      </c>
      <c r="H12" s="54"/>
      <c r="I12" s="5"/>
      <c r="J12" s="47" t="s">
        <v>1</v>
      </c>
      <c r="K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128" t="s">
        <v>7</v>
      </c>
      <c r="B13" s="6">
        <f>'NonFin(kr)'!$J$11</f>
        <v>255855.68966824</v>
      </c>
      <c r="C13" s="6">
        <f>IF(ISERROR(INDEX('NonFin(kr)'!$A$10:$M$37,MATCH($A$1,'NonFin(kr)'!$A$10:$A$37,0),10)),"–",INDEX('NonFin(kr)'!$A$10:$M$37,MATCH($A$1,'NonFin(kr)'!$A$10:$A$37,0),10))</f>
        <v>160360.89084981999</v>
      </c>
      <c r="D13" s="7">
        <f t="shared" ref="D13:D14" si="1">IF(ISERROR(C13/B13*100),"–",C13/B13*100)</f>
        <v>62.676304387740956</v>
      </c>
      <c r="E13" s="129">
        <f>IF(ISERROR(INDEX('NonFin(kr)'!$A$10:$M$37,MATCH($A$1,'NonFin(kr)'!$A$10:$A$37,0),11)),"–",INDEX('NonFin(kr)'!$A$10:$M$37,MATCH($A$1,'NonFin(kr)'!$A$10:$A$37,0),11))</f>
        <v>-2.6176496208211404</v>
      </c>
      <c r="F13" s="129">
        <f>IF(ISERROR(INDEX('NonFin(kr)'!$A$10:$M$37,MATCH($A$1,'NonFin(kr)'!$A$10:$A$37,0),12)),"–",INDEX('NonFin(kr)'!$A$10:$M$37,MATCH($A$1,'NonFin(kr)'!$A$10:$A$37,0),12))</f>
        <v>-2.5141256226594777</v>
      </c>
      <c r="G13" s="129">
        <f>IF(ISERROR(INDEX('NonFin(kr)'!$A$10:$M$37,MATCH($A$1,'NonFin(kr)'!$A$10:$A$37,0),13)),"–",INDEX('NonFin(kr)'!$A$10:$M$37,MATCH($A$1,'NonFin(kr)'!$A$10:$A$37,0),13))</f>
        <v>0.59437494244296829</v>
      </c>
      <c r="H13" s="5"/>
      <c r="I13" s="5"/>
      <c r="J13" s="47" t="s">
        <v>32</v>
      </c>
      <c r="K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33" t="s">
        <v>11</v>
      </c>
      <c r="B14" s="143">
        <f>'HouseHolds(kr)'!$B$11</f>
        <v>325205.68356979999</v>
      </c>
      <c r="C14" s="143">
        <f>IF(ISERROR(INDEX('HouseHolds(kr)'!A10:M37,MATCH($A$1,'HouseHolds(kr)'!A10:A37,0),2)),"–",INDEX('HouseHolds(kr)'!A10:M37,MATCH($A$1,'HouseHolds(kr)'!A10:A37,0),2))</f>
        <v>171542.91992009</v>
      </c>
      <c r="D14" s="144">
        <f t="shared" si="1"/>
        <v>52.74905347196097</v>
      </c>
      <c r="E14" s="145">
        <f>IF(ISERROR(INDEX('HouseHolds(kr)'!$A$10:$M$37,MATCH($A$1,'HouseHolds(kr)'!$A$10:$A$37,0),3)),"–",INDEX('HouseHolds(kr)'!$A$10:$M$37,MATCH($A$1,'HouseHolds(kr)'!$A$10:$A$37,0),3))</f>
        <v>29.193858986477778</v>
      </c>
      <c r="F14" s="145">
        <f>IF(ISERROR(INDEX('HouseHolds(kr)'!$A$10:$M$37,MATCH($A$1,'HouseHolds(kr)'!$A$10:$A$37,0),4)),"–",INDEX('HouseHolds(kr)'!$A$10:$M$37,MATCH($A$1,'HouseHolds(kr)'!$A$10:$A$37,0),4))</f>
        <v>24.197567006812989</v>
      </c>
      <c r="G14" s="145">
        <f>IF(ISERROR(INDEX('HouseHolds(kr)'!$A$10:$M$37,MATCH($A$1,'HouseHolds(kr)'!$A$10:$A$37,0),5)),"–",INDEX('HouseHolds(kr)'!$A$10:$M$37,MATCH($A$1,'HouseHolds(kr)'!$A$10:$A$37,0),5))</f>
        <v>3.4211501358850427</v>
      </c>
      <c r="H14" s="5"/>
      <c r="I14" s="5"/>
      <c r="J14" s="47" t="s">
        <v>33</v>
      </c>
      <c r="K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28" t="s">
        <v>6</v>
      </c>
      <c r="B15" s="6">
        <f>'HouseHolds(kr)'!$F$11</f>
        <v>315362.79305764998</v>
      </c>
      <c r="C15" s="6">
        <f>IF(ISERROR(INDEX('HouseHolds(kr)'!A11:M38,MATCH($A$1,'HouseHolds(kr)'!A11:A38,0),6)),"–",INDEX('HouseHolds(kr)'!A11:M38,MATCH($A$1,'HouseHolds(kr)'!A11:A38,0),6))</f>
        <v>163706.72839418001</v>
      </c>
      <c r="D15" s="7">
        <f>IF(ISERROR(C15/B15*100),"–",C15/B15*100)</f>
        <v>51.910603279142563</v>
      </c>
      <c r="E15" s="129">
        <f>IF(ISERROR(INDEX('HouseHolds(kr)'!$A$10:$M$37,MATCH($A$1,'HouseHolds(kr)'!$A$10:$A$37,0),7)),"–",INDEX('HouseHolds(kr)'!$A$10:$M$37,MATCH($A$1,'HouseHolds(kr)'!$A$10:$A$37,0),7))</f>
        <v>32.008499682787914</v>
      </c>
      <c r="F15" s="129">
        <f>IF(ISERROR(INDEX('HouseHolds(kr)'!$A$10:$M$37,MATCH($A$1,'HouseHolds(kr)'!$A$10:$A$37,0),8)),"–",INDEX('HouseHolds(kr)'!$A$10:$M$37,MATCH($A$1,'HouseHolds(kr)'!$A$10:$A$37,0),8))</f>
        <v>26.128845025334527</v>
      </c>
      <c r="G15" s="129">
        <f>IF(ISERROR(INDEX('HouseHolds(kr)'!$A$10:$M$37,MATCH($A$1,'HouseHolds(kr)'!$A$10:$A$37,0),9)),"–",INDEX('HouseHolds(kr)'!$A$10:$M$37,MATCH($A$1,'HouseHolds(kr)'!$A$10:$A$37,0),9))</f>
        <v>3.6395510123313954</v>
      </c>
      <c r="H15" s="5"/>
      <c r="I15" s="5"/>
      <c r="J15" s="47" t="s">
        <v>34</v>
      </c>
      <c r="K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55" t="s">
        <v>7</v>
      </c>
      <c r="B16" s="56">
        <f>'HouseHolds(kr)'!$J$11</f>
        <v>9842.8905121499993</v>
      </c>
      <c r="C16" s="56">
        <f>IF(ISERROR(INDEX('HouseHolds(kr)'!A12:M38,MATCH($A$1,'HouseHolds(kr)'!A12:A38,0),10)),"–",INDEX('HouseHolds(kr)'!A12:M38,MATCH($A$1,'HouseHolds(kr)'!A12:A38,0),10))</f>
        <v>7836.1915259099997</v>
      </c>
      <c r="D16" s="57">
        <f t="shared" ref="D16" si="2">IF(ISERROR(C16/B16*100),"–",C16/B16*100)</f>
        <v>79.612706412176962</v>
      </c>
      <c r="E16" s="130">
        <f>IF(ISERROR(INDEX('HouseHolds(kr)'!$A$10:$M$37,MATCH($A$1,'HouseHolds(kr)'!$A$10:$A$37,0),11)),"–",INDEX('HouseHolds(kr)'!$A$10:$M$37,MATCH($A$1,'HouseHolds(kr)'!$A$10:$A$37,0),11))</f>
        <v>-10.619278959653087</v>
      </c>
      <c r="F16" s="130">
        <f>IF(ISERROR(INDEX('HouseHolds(kr)'!$A$10:$M$37,MATCH($A$1,'HouseHolds(kr)'!$A$10:$A$37,0),12)),"–",INDEX('HouseHolds(kr)'!$A$10:$M$37,MATCH($A$1,'HouseHolds(kr)'!$A$10:$A$37,0),12))</f>
        <v>-5.9026306801729334</v>
      </c>
      <c r="G16" s="130">
        <f>IF(ISERROR(INDEX('HouseHolds(kr)'!$A$10:$M$37,MATCH($A$1,'HouseHolds(kr)'!$A$10:$A$37,0),13)),"–",INDEX('HouseHolds(kr)'!$A$10:$M$37,MATCH($A$1,'HouseHolds(kr)'!$A$10:$A$37,0),13))</f>
        <v>-0.93988099307989614</v>
      </c>
      <c r="H16" s="5"/>
      <c r="I16" s="5"/>
      <c r="J16" s="47" t="s">
        <v>35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5" ht="18">
      <c r="A17" s="127" t="s">
        <v>60</v>
      </c>
      <c r="B17" s="6">
        <f>'Total(dep)'!$B$11</f>
        <v>2849122.87206442</v>
      </c>
      <c r="C17" s="6">
        <f>IF(ISERROR(INDEX('Total(dep)'!$A$10:$M$37,MATCH($A$1,'Total(dep)'!$A$10:$A$37,0),2)),"–",INDEX('Total(dep)'!$A$10:$M$37,MATCH($A$1,'Total(dep)'!$A$10:$A$37,0),2))</f>
        <v>1471015.06530541</v>
      </c>
      <c r="D17" s="7">
        <f t="shared" ref="D17:D23" si="3">IF(ISERROR(C17/B17*100),"–",C17/B17*100)</f>
        <v>51.630453699581601</v>
      </c>
      <c r="E17" s="129">
        <f>IF(ISERROR(INDEX('Total(dep)'!$A$10:$M$37,MATCH($A$1,'Total(dep)'!$A$10:$A$37,0),3)),"–",INDEX('Total(dep)'!$A$10:$M$37,MATCH($A$1,'Total(dep)'!$A$10:$A$37,0),3))</f>
        <v>10.336270048096281</v>
      </c>
      <c r="F17" s="129">
        <f>IF(ISERROR(INDEX('Total(dep)'!$A$10:$M$37,MATCH($A$1,'Total(dep)'!$A$10:$A$37,0),4)),"–",INDEX('Total(dep)'!$A$10:$M$37,MATCH($A$1,'Total(dep)'!$A$10:$A$37,0),4))</f>
        <v>1.2302302865817865</v>
      </c>
      <c r="G17" s="129">
        <f>IF(ISERROR(INDEX('Total(dep)'!$A$10:$M$37,MATCH($A$1,'Total(dep)'!$A$10:$A$37,0),5)),"–",INDEX('Total(dep)'!$A$10:$M$37,MATCH($A$1,'Total(dep)'!$A$10:$A$37,0),5))</f>
        <v>-0.56760621730727223</v>
      </c>
      <c r="J17" s="47" t="s">
        <v>36</v>
      </c>
    </row>
    <row r="18" spans="1:15" ht="18">
      <c r="A18" s="133" t="s">
        <v>10</v>
      </c>
      <c r="B18" s="143">
        <f>'NonFin(dep)'!$B$11</f>
        <v>1484615.6401549</v>
      </c>
      <c r="C18" s="143">
        <f>IF(ISERROR(INDEX('NonFin(dep)'!$B$10:$M$37,MATCH($A$1,'NonFin(dep)'!$A$10:$A$37,0),2)),"–",INDEX('NonFin(dep)'!$A$10:$M$37,MATCH($A$1,'NonFin(dep)'!$A$10:$A$37,0),2))</f>
        <v>941231.37026781996</v>
      </c>
      <c r="D18" s="144">
        <f t="shared" si="3"/>
        <v>63.398993302375217</v>
      </c>
      <c r="E18" s="145">
        <f>IF(ISERROR(INDEX('NonFin(dep)'!$B$10:$M$37,MATCH($A$1,'NonFin(dep)'!$A$10:$A$37,0),3)),"–",INDEX('NonFin(dep)'!$A$10:$M$37,MATCH($A$1,'NonFin(dep)'!$A$10:$A$37,0),3))</f>
        <v>7.4466747836831502</v>
      </c>
      <c r="F18" s="145">
        <f>IF(ISERROR(INDEX('NonFin(dep)'!$B$10:$M$37,MATCH($A$1,'NonFin(dep)'!$A$10:$A$37,0),4)),"–",INDEX('NonFin(dep)'!$A$10:$M$37,MATCH($A$1,'NonFin(dep)'!$A$10:$A$37,0),4))</f>
        <v>-2.1478122039544871</v>
      </c>
      <c r="G18" s="145">
        <f>IF(ISERROR(INDEX('NonFin(dep)'!$B$10:$M$37,MATCH($A$1,'NonFin(dep)'!$A$10:$A$37,0),5)),"–",INDEX('NonFin(dep)'!$A$10:$M$37,MATCH($A$1,'NonFin(dep)'!$A$10:$A$37,0),5))</f>
        <v>-0.17189940122838721</v>
      </c>
      <c r="J18" s="47" t="s">
        <v>37</v>
      </c>
    </row>
    <row r="19" spans="1:15">
      <c r="A19" s="128" t="s">
        <v>6</v>
      </c>
      <c r="B19" s="6">
        <f>'NonFin(dep)'!$F$11</f>
        <v>1059747.08077888</v>
      </c>
      <c r="C19" s="6">
        <f>IF(ISERROR(INDEX('NonFin(dep)'!$B$10:$M$37,MATCH($A$1,'NonFin(dep)'!$A$10:$A$37,0),6)),"–",INDEX('NonFin(dep)'!$A$10:$M$37,MATCH($A$1,'NonFin(dep)'!$A$10:$A$37,0),6))</f>
        <v>665088.88916023006</v>
      </c>
      <c r="D19" s="7">
        <f t="shared" si="3"/>
        <v>62.759209364503377</v>
      </c>
      <c r="E19" s="129">
        <f>IF(ISERROR(INDEX('NonFin(dep)'!$B$10:$M$37,MATCH($A$1,'NonFin(dep)'!$A$10:$A$37,0),7)),"–",INDEX('NonFin(dep)'!$A$10:$M$37,MATCH($A$1,'NonFin(dep)'!$A$10:$A$37,0),7))</f>
        <v>12.504769159597643</v>
      </c>
      <c r="F19" s="129">
        <f>IF(ISERROR(INDEX('NonFin(dep)'!$B$10:$M$37,MATCH($A$1,'NonFin(dep)'!$A$10:$A$37,0),8)),"–",INDEX('NonFin(dep)'!$A$10:$M$37,MATCH($A$1,'NonFin(dep)'!$A$10:$A$37,0),8))</f>
        <v>-2.1909561054270057</v>
      </c>
      <c r="G19" s="129">
        <f>IF(ISERROR(INDEX('NonFin(dep)'!$B$10:$M$37,MATCH($A$1,'NonFin(dep)'!$A$10:$A$37,0),9)),"–",INDEX('NonFin(dep)'!$A$10:$M$37,MATCH($A$1,'NonFin(dep)'!$A$10:$A$37,0),9))</f>
        <v>-1.4609722455924299</v>
      </c>
      <c r="J19" s="47" t="s">
        <v>38</v>
      </c>
    </row>
    <row r="20" spans="1:15">
      <c r="A20" s="128" t="s">
        <v>7</v>
      </c>
      <c r="B20" s="6">
        <f>'NonFin(dep)'!$J$11</f>
        <v>424868.55937601998</v>
      </c>
      <c r="C20" s="6">
        <f>IF(ISERROR(INDEX('NonFin(dep)'!$B$10:$M$37,MATCH($A$1,'NonFin(dep)'!$A$10:$A$37,0),10)),"–",INDEX('NonFin(dep)'!$A$10:$M$37,MATCH($A$1,'NonFin(dep)'!$A$10:$A$37,0),10))</f>
        <v>276142.48110759002</v>
      </c>
      <c r="D20" s="7">
        <f t="shared" si="3"/>
        <v>64.994802513310134</v>
      </c>
      <c r="E20" s="129">
        <f>IF(ISERROR(INDEX('NonFin(dep)'!$A$10:$M$37,MATCH($A$1,'NonFin(dep)'!$A$10:$A$37,0),11)),"–",INDEX('NonFin(dep)'!$A$10:$M$37,MATCH($A$1,'NonFin(dep)'!$A$10:$A$37,0),11))</f>
        <v>-3.0512766657406161</v>
      </c>
      <c r="F20" s="129">
        <f>IF(ISERROR(INDEX('NonFin(dep)'!$A$10:$M$37,MATCH($A$1,'NonFin(dep)'!$A$10:$A$37,0),12)),"–",INDEX('NonFin(dep)'!$A$10:$M$37,MATCH($A$1,'NonFin(dep)'!$A$10:$A$37,0),12))</f>
        <v>-2.043743762506665</v>
      </c>
      <c r="G20" s="129">
        <f>IF(ISERROR(INDEX('NonFin(dep)'!$A$10:$M$37,MATCH($A$1,'NonFin(dep)'!$A$10:$A$37,0),13)),"–",INDEX('NonFin(dep)'!$A$10:$M$37,MATCH($A$1,'NonFin(dep)'!$A$10:$A$37,0),13))</f>
        <v>3.0757733278447006</v>
      </c>
      <c r="J20" s="47" t="s">
        <v>39</v>
      </c>
    </row>
    <row r="21" spans="1:15">
      <c r="A21" s="133" t="s">
        <v>11</v>
      </c>
      <c r="B21" s="143">
        <f>'HouseHolds(dep)'!$B$11</f>
        <v>1302973.48366504</v>
      </c>
      <c r="C21" s="143">
        <f>IF(ISERROR(INDEX('HouseHolds(dep)'!$A$10:$M$37,MATCH($A$1,'HouseHolds(dep)'!$A$10:$A$37,0),2)),"–",INDEX('HouseHolds(dep)'!$A$10:$M$37,MATCH($A$1,'HouseHolds(dep)'!$A$10:$A$37,0),2))</f>
        <v>483164.89701843</v>
      </c>
      <c r="D21" s="144">
        <f t="shared" si="3"/>
        <v>37.081713716795704</v>
      </c>
      <c r="E21" s="145">
        <f>IF(ISERROR(INDEX('HouseHolds(dep)'!$A$10:$M$37,MATCH($A$1,'HouseHolds(dep)'!$A$10:$A$37,0),3)),"–",INDEX('HouseHolds(dep)'!$A$10:$M$37,MATCH($A$1,'HouseHolds(dep)'!$A$10:$A$37,0),3))</f>
        <v>12.032824856224366</v>
      </c>
      <c r="F21" s="145">
        <f>IF(ISERROR(INDEX('HouseHolds(dep)'!$A$10:$M$37,MATCH($A$1,'HouseHolds(dep)'!$A$10:$A$37,0),4)),"–",INDEX('HouseHolds(dep)'!$A$10:$M$37,MATCH($A$1,'HouseHolds(dep)'!$A$10:$A$37,0),4))</f>
        <v>5.658920439200358</v>
      </c>
      <c r="G21" s="145">
        <f>IF(ISERROR(INDEX('HouseHolds(dep)'!$A$10:$M$37,MATCH($A$1,'HouseHolds(dep)'!$A$10:$A$37,0),5)),"–",INDEX('HouseHolds(dep)'!$A$10:$M$37,MATCH($A$1,'HouseHolds(dep)'!$A$10:$A$37,0),5))</f>
        <v>-1.3957383085080437</v>
      </c>
      <c r="J21" s="47" t="s">
        <v>40</v>
      </c>
    </row>
    <row r="22" spans="1:15">
      <c r="A22" s="128" t="s">
        <v>6</v>
      </c>
      <c r="B22" s="6">
        <f>'HouseHolds(dep)'!$F$11</f>
        <v>867619.08564885007</v>
      </c>
      <c r="C22" s="6">
        <f>IF(ISERROR(INDEX('HouseHolds(dep)'!$A$10:$M$37,MATCH($A$1,'HouseHolds(dep)'!$A$10:$A$37,0),6)),"–",INDEX('HouseHolds(dep)'!$A$10:$M$37,MATCH($A$1,'HouseHolds(dep)'!$A$10:$A$37,0),6))</f>
        <v>282888.12787001999</v>
      </c>
      <c r="D22" s="7">
        <f t="shared" si="3"/>
        <v>32.605106612939679</v>
      </c>
      <c r="E22" s="129">
        <f>IF(ISERROR(INDEX('HouseHolds(dep)'!$A$10:$M$37,MATCH($A$1,'HouseHolds(dep)'!$A$10:$A$37,0),7)),"–",INDEX('HouseHolds(dep)'!$A$10:$M$37,MATCH($A$1,'HouseHolds(dep)'!$A$10:$A$37,0),7))</f>
        <v>14.045305155487966</v>
      </c>
      <c r="F22" s="129">
        <f>IF(ISERROR(INDEX('HouseHolds(dep)'!$A$10:$M$37,MATCH($A$1,'HouseHolds(dep)'!$A$10:$A$37,0),8)),"–",INDEX('HouseHolds(dep)'!$A$10:$M$37,MATCH($A$1,'HouseHolds(dep)'!$A$10:$A$37,0),8))</f>
        <v>6.9657100193575303</v>
      </c>
      <c r="G22" s="129">
        <f>IF(ISERROR(INDEX('HouseHolds(dep)'!$A$10:$M$37,MATCH($A$1,'HouseHolds(dep)'!$A$10:$A$37,0),9)),"–",INDEX('HouseHolds(dep)'!$A$10:$M$37,MATCH($A$1,'HouseHolds(dep)'!$A$10:$A$37,0),9))</f>
        <v>0.17437229478044003</v>
      </c>
      <c r="J22" s="47" t="s">
        <v>41</v>
      </c>
    </row>
    <row r="23" spans="1:15">
      <c r="A23" s="55" t="s">
        <v>7</v>
      </c>
      <c r="B23" s="56">
        <f>'HouseHolds(dep)'!$J$11</f>
        <v>435354.39801619004</v>
      </c>
      <c r="C23" s="56">
        <f>IF(ISERROR(INDEX('HouseHolds(dep)'!$A$10:$M$37,MATCH($A$1,'HouseHolds(dep)'!$A$10:$A$37,0),10)),"–",INDEX('HouseHolds(dep)'!$A$10:$M$37,MATCH($A$1,'HouseHolds(dep)'!$A$10:$A$37,0),10))</f>
        <v>200276.76914841001</v>
      </c>
      <c r="D23" s="57">
        <f t="shared" si="3"/>
        <v>46.003157441621177</v>
      </c>
      <c r="E23" s="130">
        <f>IF(ISERROR(INDEX('HouseHolds(dep)'!$A$10:$M$37,MATCH($A$1,'HouseHolds(dep)'!$A$10:$A$37,0),11)),"–",INDEX('HouseHolds(dep)'!$A$10:$M$37,MATCH($A$1,'HouseHolds(dep)'!$A$10:$A$37,0),11))</f>
        <v>9.3082954921123218</v>
      </c>
      <c r="F23" s="130">
        <f>IF(ISERROR(INDEX('HouseHolds(dep)'!$A$10:$M$37,MATCH($A$1,'HouseHolds(dep)'!$A$10:$A$37,0),12)),"–",INDEX('HouseHolds(dep)'!$A$10:$M$37,MATCH($A$1,'HouseHolds(dep)'!$A$10:$A$37,0),12))</f>
        <v>3.8665777371464856</v>
      </c>
      <c r="G23" s="130">
        <f>IF(ISERROR(INDEX('HouseHolds(dep)'!$A$10:$M$37,MATCH($A$1,'HouseHolds(dep)'!$A$10:$A$37,0),13)),"–",INDEX('HouseHolds(dep)'!$A$10:$M$37,MATCH($A$1,'HouseHolds(dep)'!$A$10:$A$37,0),13))</f>
        <v>-3.5314542682631185</v>
      </c>
      <c r="J23" s="47" t="s">
        <v>42</v>
      </c>
    </row>
    <row r="24" spans="1:15">
      <c r="A24" s="9"/>
      <c r="B24" s="9"/>
      <c r="C24" s="58"/>
      <c r="D24" s="58"/>
      <c r="E24" s="59"/>
      <c r="F24" s="59"/>
      <c r="G24" s="49"/>
      <c r="J24" s="47" t="s">
        <v>43</v>
      </c>
      <c r="K24" s="52"/>
    </row>
    <row r="25" spans="1:15" s="52" customFormat="1" ht="26.25" customHeight="1">
      <c r="A25" s="220" t="s">
        <v>17</v>
      </c>
      <c r="B25" s="221"/>
      <c r="C25" s="221"/>
      <c r="D25" s="221"/>
      <c r="E25" s="222" t="s">
        <v>8</v>
      </c>
      <c r="F25" s="222"/>
      <c r="G25" s="223"/>
      <c r="J25" s="47" t="s">
        <v>44</v>
      </c>
    </row>
    <row r="26" spans="1:15" s="52" customFormat="1" ht="27.75" customHeight="1">
      <c r="A26" s="220"/>
      <c r="B26" s="221"/>
      <c r="C26" s="221"/>
      <c r="D26" s="221"/>
      <c r="E26" s="53" t="s">
        <v>3</v>
      </c>
      <c r="F26" s="147" t="s">
        <v>4</v>
      </c>
      <c r="G26" s="172" t="s">
        <v>72</v>
      </c>
      <c r="J26" s="47" t="s">
        <v>45</v>
      </c>
      <c r="K26" s="47"/>
    </row>
    <row r="27" spans="1:15" ht="33" customHeight="1">
      <c r="A27" s="141" t="s">
        <v>12</v>
      </c>
      <c r="B27" s="141"/>
      <c r="C27" s="141"/>
      <c r="D27" s="141"/>
      <c r="E27" s="134">
        <f>'Total(inter_r_cred)'!$D$11</f>
        <v>19.830962746297701</v>
      </c>
      <c r="F27" s="134">
        <f>IF(ISERROR(INDEX('Total(inter_r_cred)'!A10:S37,MATCH($A$1,'Total(inter_r_cred)'!A10:A37,0),4)),"–",INDEX('Total(inter_r_cred)'!A10:S37,MATCH($A$1,'Total(inter_r_cred)'!A10:A37,0),4))</f>
        <v>16.998211876688213</v>
      </c>
      <c r="G27" s="134">
        <f>IF(ISERROR(IF(F27=0,"–",F27-E27)),"–",IF(F27=0,"–",F27-E27))</f>
        <v>-2.8327508696094874</v>
      </c>
      <c r="H27" s="142"/>
      <c r="J27" s="47" t="s">
        <v>46</v>
      </c>
      <c r="O27" s="212"/>
    </row>
    <row r="28" spans="1:15" ht="17.25">
      <c r="A28" s="133" t="s">
        <v>13</v>
      </c>
      <c r="B28" s="146"/>
      <c r="C28" s="146"/>
      <c r="D28" s="146"/>
      <c r="E28" s="145">
        <f>'Inter_r_cred(NonFin)'!$D$11</f>
        <v>13.585599999999999</v>
      </c>
      <c r="F28" s="145">
        <f>IF(ISERROR(INDEX('Inter_r_cred(NonFin)'!$A$10:$S$37,MATCH($A$1,'Inter_r_cred(NonFin)'!$A$10:$A$37,0),4)),"–",INDEX('Inter_r_cred(NonFin)'!$A$10:$S$37,MATCH($A$1,'Inter_r_cred(NonFin)'!$A$10:$A$37,0),4))</f>
        <v>13.146699999999999</v>
      </c>
      <c r="G28" s="145">
        <f>IF(ISERROR(IF(F28=0,"–",F28-E28)),"–",IF(F28=0,"–",F28-E28))</f>
        <v>-0.43890000000000029</v>
      </c>
      <c r="O28" s="212"/>
    </row>
    <row r="29" spans="1:15">
      <c r="A29" s="128" t="s">
        <v>6</v>
      </c>
      <c r="B29" s="59"/>
      <c r="C29" s="59"/>
      <c r="D29" s="59"/>
      <c r="E29" s="134">
        <f>'Inter_r_cred(NonFin)'!$J$11</f>
        <v>15.135999999999999</v>
      </c>
      <c r="F29" s="134">
        <f>IF(ISERROR(INDEX('Inter_r_cred(NonFin)'!$A$10:$S$37,MATCH($A$1,'Inter_r_cred(NonFin)'!$A$10:$A$37,0),10)),"–",INDEX('Inter_r_cred(NonFin)'!$A$10:$S$37,MATCH($A$1,'Inter_r_cred(NonFin)'!$A$10:$A$37,0),10))</f>
        <v>14.2355</v>
      </c>
      <c r="G29" s="134">
        <f t="shared" ref="G29:G33" si="4">IF(ISERROR(IF(F29=0,"–",F29-E29)),"–",IF(F29=0,"–",F29-E29))</f>
        <v>-0.90049999999999919</v>
      </c>
      <c r="O29" s="212"/>
    </row>
    <row r="30" spans="1:15">
      <c r="A30" s="128" t="s">
        <v>7</v>
      </c>
      <c r="B30" s="59"/>
      <c r="C30" s="59"/>
      <c r="D30" s="59"/>
      <c r="E30" s="134">
        <f>'Inter_r_cred(NonFin)'!$P$11</f>
        <v>5.9227999999999996</v>
      </c>
      <c r="F30" s="134">
        <f>IF(ISERROR(INDEX('Inter_r_cred(NonFin)'!$A$10:$S$37,MATCH($A$1,'Inter_r_cred(NonFin)'!$A$10:$A$37,0),16)),"–",INDEX('Inter_r_cred(NonFin)'!$A$10:$S$37,MATCH($A$1,'Inter_r_cred(NonFin)'!$A$10:$A$37,0),16))</f>
        <v>6.3047000000000004</v>
      </c>
      <c r="G30" s="134">
        <f t="shared" si="4"/>
        <v>0.38190000000000079</v>
      </c>
      <c r="O30" s="212"/>
    </row>
    <row r="31" spans="1:15">
      <c r="A31" s="133" t="s">
        <v>11</v>
      </c>
      <c r="B31" s="146"/>
      <c r="C31" s="146"/>
      <c r="D31" s="146"/>
      <c r="E31" s="145">
        <f>'Inter_r_cred(HouseHolds)'!$D$11</f>
        <v>36.196300000000001</v>
      </c>
      <c r="F31" s="145">
        <f>IF(ISERROR(INDEX('Inter_r_cred(HouseHolds)'!A10:S38,MATCH($A$1,'Inter_r_cred(HouseHolds)'!A10:A38,0),4)),"–",INDEX('Inter_r_cred(HouseHolds)'!A10:S38,MATCH($A$1,'Inter_r_cred(HouseHolds)'!A10:A38,0),4))</f>
        <v>35.190899999999999</v>
      </c>
      <c r="G31" s="145">
        <f t="shared" si="4"/>
        <v>-1.0054000000000016</v>
      </c>
      <c r="O31" s="212"/>
    </row>
    <row r="32" spans="1:15">
      <c r="A32" s="128" t="s">
        <v>6</v>
      </c>
      <c r="B32" s="59"/>
      <c r="C32" s="59"/>
      <c r="D32" s="59"/>
      <c r="E32" s="134">
        <f>'Inter_r_cred(HouseHolds)'!$J$11</f>
        <v>36.211799999999997</v>
      </c>
      <c r="F32" s="134">
        <f>IF(ISERROR(INDEX('Inter_r_cred(HouseHolds)'!A11:S39,MATCH($A$1,'Inter_r_cred(HouseHolds)'!A11:A39,0),10)),"–",INDEX('Inter_r_cred(HouseHolds)'!A11:S39,MATCH($A$1,'Inter_r_cred(HouseHolds)'!A11:A39,0),10))</f>
        <v>35.230600000000003</v>
      </c>
      <c r="G32" s="134">
        <f t="shared" si="4"/>
        <v>-0.98119999999999408</v>
      </c>
      <c r="O32" s="212"/>
    </row>
    <row r="33" spans="1:15">
      <c r="A33" s="55" t="s">
        <v>7</v>
      </c>
      <c r="B33" s="59"/>
      <c r="C33" s="59"/>
      <c r="D33" s="59"/>
      <c r="E33" s="135">
        <f>'Inter_r_cred(HouseHolds)'!$P$11</f>
        <v>1.0007999999999999</v>
      </c>
      <c r="F33" s="135">
        <f>IF(ISERROR(INDEX('Inter_r_cred(HouseHolds)'!A12:S40,MATCH($A$1,'Inter_r_cred(HouseHolds)'!A12:A40,0),16)),"–",INDEX('Inter_r_cred(HouseHolds)'!A12:S40,MATCH($A$1,'Inter_r_cred(HouseHolds)'!A12:A40,0),16))</f>
        <v>1.0007999999999999</v>
      </c>
      <c r="G33" s="135">
        <f t="shared" si="4"/>
        <v>0</v>
      </c>
      <c r="O33" s="212"/>
    </row>
    <row r="34" spans="1:15" ht="30.75" customHeight="1">
      <c r="A34" s="149" t="s">
        <v>14</v>
      </c>
      <c r="B34" s="141"/>
      <c r="C34" s="141"/>
      <c r="D34" s="141"/>
      <c r="E34" s="134">
        <f>'Total(inter_r_dep)'!$B$11</f>
        <v>8.8408646056985205</v>
      </c>
      <c r="F34" s="134">
        <f>IF(ISERROR(INDEX('Total(inter_r_dep)'!A10:P38,MATCH($A$1,'Total(inter_r_dep)'!A10:A38,0),2)),"–",INDEX('Total(inter_r_dep)'!A10:P38,MATCH($A$1,'Total(inter_r_dep)'!A10:A38,0),2))</f>
        <v>8.4633619269009959</v>
      </c>
      <c r="G34" s="134">
        <f>IF(ISERROR(IF(F34=0,"–",F34-E34)),"–",IF(F34=0,"–",F34-E34))</f>
        <v>-0.37750267879752464</v>
      </c>
      <c r="N34" s="134"/>
      <c r="O34" s="212"/>
    </row>
    <row r="35" spans="1:15" ht="18">
      <c r="A35" s="133" t="s">
        <v>10</v>
      </c>
      <c r="B35" s="146"/>
      <c r="C35" s="146"/>
      <c r="D35" s="146"/>
      <c r="E35" s="145">
        <f>'Inter_r_dep(NonFin)'!$B$11</f>
        <v>8.9600473351123995</v>
      </c>
      <c r="F35" s="145">
        <f>IF(ISERROR(INDEX('Inter_r_dep(NonFin)'!A10:P38,MATCH($A$1,'Inter_r_dep(NonFin)'!A10:A38,0),2)),"–",INDEX('Inter_r_dep(NonFin)'!A10:P38,MATCH($A$1,'Inter_r_dep(NonFin)'!A10:A38,0),2))</f>
        <v>8.6303674682089095</v>
      </c>
      <c r="G35" s="145">
        <f>IF(ISERROR(IF(F35=0,"–",F35-E35)),"–",IF(F35=0,"–",F35-E35))</f>
        <v>-0.32967986690348994</v>
      </c>
      <c r="O35" s="212"/>
    </row>
    <row r="36" spans="1:15">
      <c r="A36" s="128" t="s">
        <v>6</v>
      </c>
      <c r="B36" s="59"/>
      <c r="C36" s="59"/>
      <c r="D36" s="59"/>
      <c r="E36" s="134">
        <f>'Inter_r_dep(NonFin)'!$G$11</f>
        <v>10.2326843497961</v>
      </c>
      <c r="F36" s="134">
        <f>IF(ISERROR(INDEX('Inter_r_dep(NonFin)'!A11:P39,MATCH($A$1,'Inter_r_dep(NonFin)'!A11:A39,0),7)),"–",INDEX('Inter_r_dep(NonFin)'!A11:P39,MATCH($A$1,'Inter_r_dep(NonFin)'!A11:A39,0),7))</f>
        <v>10.0025369376099</v>
      </c>
      <c r="G36" s="134">
        <f t="shared" ref="G36:G40" si="5">IF(ISERROR(IF(F36=0,"–",F36-E36)),"–",IF(F36=0,"–",F36-E36))</f>
        <v>-0.23014741218620038</v>
      </c>
      <c r="O36" s="212"/>
    </row>
    <row r="37" spans="1:15">
      <c r="A37" s="8" t="s">
        <v>7</v>
      </c>
      <c r="B37" s="59"/>
      <c r="C37" s="59"/>
      <c r="D37" s="59"/>
      <c r="E37" s="134">
        <f>'Inter_r_dep(NonFin)'!$L$11</f>
        <v>0.64260806416214</v>
      </c>
      <c r="F37" s="134">
        <f>IF(ISERROR(INDEX('Inter_r_dep(NonFin)'!A12:P40,MATCH($A$1,'Inter_r_dep(NonFin)'!A12:A40,0),12)),"–",INDEX('Inter_r_dep(NonFin)'!A12:P40,MATCH($A$1,'Inter_r_dep(NonFin)'!A12:A40,0),12))</f>
        <v>0.575335927180465</v>
      </c>
      <c r="G37" s="134">
        <f t="shared" si="5"/>
        <v>-6.7272136981675001E-2</v>
      </c>
      <c r="O37" s="212"/>
    </row>
    <row r="38" spans="1:15">
      <c r="A38" s="133" t="s">
        <v>11</v>
      </c>
      <c r="B38" s="146"/>
      <c r="C38" s="146"/>
      <c r="D38" s="146"/>
      <c r="E38" s="145">
        <f>'Inter_r_dep(HouseHolds)'!$B$11</f>
        <v>8.0330945873072697</v>
      </c>
      <c r="F38" s="145">
        <f>IF(ISERROR(INDEX('Inter_r_dep(HouseHolds)'!A10:P38,MATCH($A$1,'Inter_r_dep(HouseHolds)'!A10:A38,0),2)),"–",INDEX('Inter_r_dep(HouseHolds)'!A10:P38,MATCH($A$1,'Inter_r_dep(HouseHolds)'!A10:A38,0),2))</f>
        <v>6.4307194476210601</v>
      </c>
      <c r="G38" s="145">
        <f t="shared" si="5"/>
        <v>-1.6023751396862096</v>
      </c>
      <c r="O38" s="212"/>
    </row>
    <row r="39" spans="1:15">
      <c r="A39" s="128" t="s">
        <v>6</v>
      </c>
      <c r="B39" s="59"/>
      <c r="C39" s="59"/>
      <c r="D39" s="59"/>
      <c r="E39" s="134">
        <f>'Inter_r_dep(HouseHolds)'!$G$11</f>
        <v>11.0317184278816</v>
      </c>
      <c r="F39" s="134">
        <f>IF(ISERROR(INDEX('Inter_r_dep(HouseHolds)'!A11:P39,MATCH($A$1,'Inter_r_dep(HouseHolds)'!A11:A39,0),7)),"–",INDEX('Inter_r_dep(HouseHolds)'!A11:P39,MATCH($A$1,'Inter_r_dep(HouseHolds)'!A11:A39,0),7))</f>
        <v>9.2651353823208709</v>
      </c>
      <c r="G39" s="134">
        <f t="shared" si="5"/>
        <v>-1.7665830455607292</v>
      </c>
      <c r="O39" s="212"/>
    </row>
    <row r="40" spans="1:15">
      <c r="A40" s="55" t="s">
        <v>7</v>
      </c>
      <c r="B40" s="119"/>
      <c r="C40" s="119"/>
      <c r="D40" s="119"/>
      <c r="E40" s="135">
        <f>'Inter_r_dep(HouseHolds)'!L11</f>
        <v>1.0103952784805501</v>
      </c>
      <c r="F40" s="135">
        <f>IF(ISERROR(INDEX('Inter_r_dep(HouseHolds)'!A12:P39,MATCH($A$1,'Inter_r_dep(HouseHolds)'!A12:A39,0),12)),"–",INDEX('Inter_r_dep(HouseHolds)'!A12:P39,MATCH($A$1,'Inter_r_dep(HouseHolds)'!A12:A39,0),12))</f>
        <v>0.98665408327075799</v>
      </c>
      <c r="G40" s="135">
        <f t="shared" si="5"/>
        <v>-2.3741195209792121E-2</v>
      </c>
      <c r="O40" s="212"/>
    </row>
    <row r="41" spans="1:15" ht="45.75" customHeight="1">
      <c r="A41" s="218" t="s">
        <v>63</v>
      </c>
      <c r="B41" s="218"/>
      <c r="C41" s="218"/>
      <c r="D41" s="218"/>
      <c r="E41" s="218"/>
      <c r="F41" s="218"/>
      <c r="G41" s="218"/>
    </row>
    <row r="42" spans="1:15" ht="42" customHeight="1">
      <c r="A42" s="219" t="s">
        <v>16</v>
      </c>
      <c r="B42" s="219"/>
      <c r="C42" s="219"/>
      <c r="D42" s="219"/>
      <c r="E42" s="219"/>
      <c r="F42" s="219"/>
      <c r="G42" s="219"/>
    </row>
  </sheetData>
  <sheetProtection formatCells="0" formatColumns="0" formatRows="0" insertColumns="0" insertRows="0" insertHyperlinks="0" deleteColumns="0" deleteRows="0" sort="0" autoFilter="0" pivotTables="0"/>
  <mergeCells count="12">
    <mergeCell ref="A41:G41"/>
    <mergeCell ref="A42:G42"/>
    <mergeCell ref="A25:D26"/>
    <mergeCell ref="E25:G25"/>
    <mergeCell ref="A8:A9"/>
    <mergeCell ref="B8:D8"/>
    <mergeCell ref="E8:G8"/>
    <mergeCell ref="F2:G2"/>
    <mergeCell ref="A3:G3"/>
    <mergeCell ref="A4:G4"/>
    <mergeCell ref="A5:G5"/>
    <mergeCell ref="A6:G6"/>
  </mergeCells>
  <dataValidations count="1">
    <dataValidation type="list" allowBlank="1" showInputMessage="1" showErrorMessage="1" sqref="A1">
      <formula1>Region</formula1>
    </dataValidation>
  </dataValidations>
  <hyperlinks>
    <hyperlink ref="A11" location="'NonFin(kr)'!A1" display="нефінансовим корпораціям"/>
    <hyperlink ref="A14" location="'HouseHolds(kr)'!A1" display="домашнім господарствам"/>
    <hyperlink ref="A18" location="'NonFin(kr)'!A1" display="нефінансовим корпораціям"/>
    <hyperlink ref="A21" location="'HouseHolds(kr)'!A1" display="домашнім господарствам"/>
    <hyperlink ref="A28" location="'NonFin(kr)'!A1" display="нефінансовим корпораціям"/>
    <hyperlink ref="A31" location="'HouseHolds(kr)'!A1" display="домашнім господарствам"/>
    <hyperlink ref="A35" location="'NonFin(kr)'!A1" display="нефінансовим корпораціям"/>
    <hyperlink ref="A38" location="'HouseHolds(kr)'!A1" display="домашнім господарствам"/>
  </hyperlinks>
  <pageMargins left="0.70866141732283472" right="0.70866141732283472" top="0.74803149606299213" bottom="0.35433070866141736" header="0.31496062992125984" footer="0.31496062992125984"/>
  <pageSetup paperSize="9" scale="6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5.5703125" style="24" customWidth="1"/>
    <col min="2" max="2" width="10.140625" style="11" customWidth="1"/>
    <col min="3" max="5" width="9.42578125" style="11" customWidth="1"/>
    <col min="6" max="6" width="10.140625" style="11" customWidth="1"/>
    <col min="7" max="9" width="9.5703125" style="11" customWidth="1"/>
    <col min="10" max="10" width="10.140625" style="11" customWidth="1"/>
    <col min="11" max="13" width="9.42578125" style="11" customWidth="1"/>
    <col min="14" max="16384" width="9.140625" style="11"/>
  </cols>
  <sheetData>
    <row r="1" spans="1:21">
      <c r="L1" s="213" t="s">
        <v>85</v>
      </c>
      <c r="M1" s="213"/>
    </row>
    <row r="2" spans="1:21" ht="17.25">
      <c r="A2" s="103" t="s">
        <v>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36" t="s">
        <v>96</v>
      </c>
      <c r="B3" s="236"/>
      <c r="C3" s="236"/>
      <c r="D3" s="236"/>
      <c r="E3" s="236"/>
      <c r="F3" s="236"/>
      <c r="G3" s="236"/>
    </row>
    <row r="4" spans="1:21" s="26" customFormat="1">
      <c r="A4" s="104"/>
    </row>
    <row r="5" spans="1:21" s="73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</row>
    <row r="6" spans="1:21" s="73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</row>
    <row r="7" spans="1:21" s="73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</row>
    <row r="8" spans="1:21" s="73" customFormat="1" ht="68.4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1"/>
      <c r="P8" s="235"/>
      <c r="Q8" s="235"/>
      <c r="R8" s="235"/>
      <c r="S8" s="231"/>
      <c r="T8" s="231"/>
      <c r="U8" s="231"/>
    </row>
    <row r="9" spans="1:21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1"/>
      <c r="P9" s="235"/>
      <c r="Q9" s="235"/>
      <c r="R9" s="235"/>
      <c r="S9" s="231"/>
      <c r="T9" s="231"/>
      <c r="U9" s="231"/>
    </row>
    <row r="10" spans="1:21" s="107" customFormat="1">
      <c r="A10" s="108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10"/>
      <c r="N10" s="111"/>
      <c r="P10" s="232"/>
      <c r="Q10" s="232"/>
      <c r="R10" s="232"/>
      <c r="S10" s="111"/>
      <c r="T10" s="111"/>
      <c r="U10" s="111"/>
    </row>
    <row r="11" spans="1:21" s="33" customFormat="1">
      <c r="A11" s="112" t="s">
        <v>19</v>
      </c>
      <c r="B11" s="193">
        <v>1263807.6073700699</v>
      </c>
      <c r="C11" s="194">
        <v>15.970891957117033</v>
      </c>
      <c r="D11" s="194">
        <v>14.277223548495542</v>
      </c>
      <c r="E11" s="194">
        <v>2.3159142212633839</v>
      </c>
      <c r="F11" s="193">
        <v>992162.99778622994</v>
      </c>
      <c r="G11" s="194">
        <v>21.031547761678212</v>
      </c>
      <c r="H11" s="194">
        <v>19.185336093712536</v>
      </c>
      <c r="I11" s="194">
        <v>2.683654683537199</v>
      </c>
      <c r="J11" s="193">
        <v>271644.60958384001</v>
      </c>
      <c r="K11" s="194">
        <v>0.60647512185758501</v>
      </c>
      <c r="L11" s="194">
        <v>-0.66382435002539353</v>
      </c>
      <c r="M11" s="194">
        <v>0.99485800860337292</v>
      </c>
      <c r="N11" s="115"/>
      <c r="P11" s="113"/>
      <c r="Q11" s="113"/>
      <c r="R11" s="113"/>
      <c r="S11" s="115"/>
      <c r="T11" s="115"/>
      <c r="U11" s="115"/>
    </row>
    <row r="12" spans="1:21" s="116" customFormat="1" ht="38.450000000000003" customHeight="1">
      <c r="A12" s="150" t="s">
        <v>22</v>
      </c>
      <c r="B12" s="211">
        <v>0</v>
      </c>
      <c r="C12" s="211" t="s">
        <v>95</v>
      </c>
      <c r="D12" s="211" t="s">
        <v>95</v>
      </c>
      <c r="E12" s="211" t="s">
        <v>95</v>
      </c>
      <c r="F12" s="211">
        <v>0</v>
      </c>
      <c r="G12" s="211" t="s">
        <v>95</v>
      </c>
      <c r="H12" s="211" t="s">
        <v>95</v>
      </c>
      <c r="I12" s="211" t="s">
        <v>95</v>
      </c>
      <c r="J12" s="211">
        <v>0</v>
      </c>
      <c r="K12" s="211" t="s">
        <v>95</v>
      </c>
      <c r="L12" s="211" t="s">
        <v>95</v>
      </c>
      <c r="M12" s="211" t="s">
        <v>95</v>
      </c>
      <c r="N12" s="117"/>
      <c r="P12" s="40"/>
      <c r="Q12" s="40"/>
      <c r="R12" s="40"/>
      <c r="S12" s="117"/>
      <c r="T12" s="117"/>
      <c r="U12" s="117"/>
    </row>
    <row r="13" spans="1:21" s="33" customFormat="1" ht="20.100000000000001" customHeight="1">
      <c r="A13" s="178" t="s">
        <v>23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117"/>
      <c r="P13" s="40"/>
      <c r="Q13" s="40"/>
      <c r="R13" s="40"/>
      <c r="S13" s="117"/>
      <c r="T13" s="117"/>
      <c r="U13" s="117"/>
    </row>
    <row r="14" spans="1:21" s="33" customFormat="1" ht="20.100000000000001" customHeight="1">
      <c r="A14" s="35" t="s">
        <v>24</v>
      </c>
      <c r="B14" s="195">
        <v>21590.616659669999</v>
      </c>
      <c r="C14" s="196">
        <v>28.992855320828966</v>
      </c>
      <c r="D14" s="196">
        <v>18.737822652563835</v>
      </c>
      <c r="E14" s="196">
        <v>1.7969629784865901</v>
      </c>
      <c r="F14" s="195">
        <v>21238.095677699999</v>
      </c>
      <c r="G14" s="196">
        <v>32.251907028462654</v>
      </c>
      <c r="H14" s="196">
        <v>20.533038823402933</v>
      </c>
      <c r="I14" s="196">
        <v>1.6612881434236044</v>
      </c>
      <c r="J14" s="195">
        <v>352.52098196999998</v>
      </c>
      <c r="K14" s="196">
        <v>-48.083796134783938</v>
      </c>
      <c r="L14" s="196">
        <v>-37.417720027923586</v>
      </c>
      <c r="M14" s="196">
        <v>10.697408574286356</v>
      </c>
      <c r="N14" s="117"/>
      <c r="P14" s="40"/>
      <c r="Q14" s="40"/>
      <c r="R14" s="40"/>
      <c r="S14" s="117"/>
      <c r="T14" s="117"/>
      <c r="U14" s="117"/>
    </row>
    <row r="15" spans="1:21" s="33" customFormat="1" ht="20.100000000000001" customHeight="1">
      <c r="A15" s="35" t="s">
        <v>25</v>
      </c>
      <c r="B15" s="195">
        <v>21334.072845719998</v>
      </c>
      <c r="C15" s="196">
        <v>37.638653550917013</v>
      </c>
      <c r="D15" s="196">
        <v>23.780630157947002</v>
      </c>
      <c r="E15" s="196">
        <v>3.5629474479240884</v>
      </c>
      <c r="F15" s="195">
        <v>16331.1883163</v>
      </c>
      <c r="G15" s="196">
        <v>30.72064439385943</v>
      </c>
      <c r="H15" s="196">
        <v>20.965968398085508</v>
      </c>
      <c r="I15" s="196">
        <v>3.6782073776176105</v>
      </c>
      <c r="J15" s="195">
        <v>5002.88452942</v>
      </c>
      <c r="K15" s="196">
        <v>66.382261694400881</v>
      </c>
      <c r="L15" s="196">
        <v>33.955297197970623</v>
      </c>
      <c r="M15" s="196">
        <v>3.1884754271089832</v>
      </c>
      <c r="N15" s="117"/>
      <c r="P15" s="40"/>
      <c r="Q15" s="40"/>
      <c r="R15" s="40"/>
      <c r="S15" s="117"/>
      <c r="T15" s="117"/>
      <c r="U15" s="117"/>
    </row>
    <row r="16" spans="1:21" s="27" customFormat="1" ht="20.100000000000001" customHeight="1">
      <c r="A16" s="35" t="s">
        <v>26</v>
      </c>
      <c r="B16" s="195">
        <v>78060.048525899998</v>
      </c>
      <c r="C16" s="196">
        <v>26.858708408062085</v>
      </c>
      <c r="D16" s="196">
        <v>20.860314156522989</v>
      </c>
      <c r="E16" s="196">
        <v>1.2184057045763694</v>
      </c>
      <c r="F16" s="195">
        <v>63987.751225860004</v>
      </c>
      <c r="G16" s="196">
        <v>29.097001162587219</v>
      </c>
      <c r="H16" s="196">
        <v>23.790901660214516</v>
      </c>
      <c r="I16" s="196">
        <v>2.0807274947634227</v>
      </c>
      <c r="J16" s="195">
        <v>14072.29730004</v>
      </c>
      <c r="K16" s="196">
        <v>17.58834303219669</v>
      </c>
      <c r="L16" s="196">
        <v>9.1145694688244134</v>
      </c>
      <c r="M16" s="196">
        <v>-2.5256956304618257</v>
      </c>
      <c r="N16" s="117"/>
      <c r="P16" s="40"/>
      <c r="Q16" s="40"/>
      <c r="R16" s="40"/>
      <c r="S16" s="117"/>
      <c r="T16" s="117"/>
      <c r="U16" s="117"/>
    </row>
    <row r="17" spans="1:21" s="27" customFormat="1" ht="20.100000000000001" customHeight="1">
      <c r="A17" s="35" t="s">
        <v>27</v>
      </c>
      <c r="B17" s="195">
        <v>3097.2792029299999</v>
      </c>
      <c r="C17" s="196">
        <v>-15.58918466458438</v>
      </c>
      <c r="D17" s="196">
        <v>-3.4201462565602583</v>
      </c>
      <c r="E17" s="196">
        <v>7.2530635936132626E-2</v>
      </c>
      <c r="F17" s="195">
        <v>3060.1755794699998</v>
      </c>
      <c r="G17" s="196">
        <v>-14.163399083963753</v>
      </c>
      <c r="H17" s="196">
        <v>-3.3673970069797718</v>
      </c>
      <c r="I17" s="196">
        <v>0.10024136513864335</v>
      </c>
      <c r="J17" s="195">
        <v>37.103623460000001</v>
      </c>
      <c r="K17" s="196">
        <v>-64.38320318499504</v>
      </c>
      <c r="L17" s="196">
        <v>-7.581013231347427</v>
      </c>
      <c r="M17" s="196">
        <v>-2.1613165021437482</v>
      </c>
      <c r="N17" s="117"/>
      <c r="P17" s="40"/>
      <c r="Q17" s="40"/>
      <c r="R17" s="40"/>
      <c r="S17" s="117"/>
      <c r="T17" s="117"/>
      <c r="U17" s="117"/>
    </row>
    <row r="18" spans="1:21" s="27" customFormat="1" ht="20.100000000000001" customHeight="1">
      <c r="A18" s="35" t="s">
        <v>28</v>
      </c>
      <c r="B18" s="195">
        <v>11956.90706985</v>
      </c>
      <c r="C18" s="196">
        <v>22.281903338331844</v>
      </c>
      <c r="D18" s="196">
        <v>16.484796174519701</v>
      </c>
      <c r="E18" s="196">
        <v>1.8193508202249262</v>
      </c>
      <c r="F18" s="195">
        <v>11388.54478416</v>
      </c>
      <c r="G18" s="196">
        <v>24.842272417724189</v>
      </c>
      <c r="H18" s="196">
        <v>17.309767307735086</v>
      </c>
      <c r="I18" s="196">
        <v>1.9656196054274204</v>
      </c>
      <c r="J18" s="195">
        <v>568.36228569000002</v>
      </c>
      <c r="K18" s="196">
        <v>-13.333341988782053</v>
      </c>
      <c r="L18" s="196">
        <v>2.0979795359666582</v>
      </c>
      <c r="M18" s="196">
        <v>-1.0255298801554744</v>
      </c>
      <c r="N18" s="117"/>
      <c r="P18" s="40"/>
      <c r="Q18" s="40"/>
      <c r="R18" s="40"/>
      <c r="S18" s="117"/>
      <c r="T18" s="117"/>
      <c r="U18" s="117"/>
    </row>
    <row r="19" spans="1:21" s="27" customFormat="1" ht="20.100000000000001" customHeight="1">
      <c r="A19" s="35" t="s">
        <v>29</v>
      </c>
      <c r="B19" s="195">
        <v>8049.5627582699999</v>
      </c>
      <c r="C19" s="196">
        <v>23.183816385947665</v>
      </c>
      <c r="D19" s="196">
        <v>12.480661210678051</v>
      </c>
      <c r="E19" s="196">
        <v>2.2082100330891734</v>
      </c>
      <c r="F19" s="195">
        <v>7383.5068886999998</v>
      </c>
      <c r="G19" s="196">
        <v>30.988874410570446</v>
      </c>
      <c r="H19" s="196">
        <v>17.612462297183768</v>
      </c>
      <c r="I19" s="196">
        <v>2.9890314853325179</v>
      </c>
      <c r="J19" s="195">
        <v>666.05586957000003</v>
      </c>
      <c r="K19" s="196">
        <v>-25.816648517112014</v>
      </c>
      <c r="L19" s="196">
        <v>-24.18864855560247</v>
      </c>
      <c r="M19" s="196">
        <v>-5.7159126148845445</v>
      </c>
      <c r="N19" s="117"/>
      <c r="P19" s="40"/>
      <c r="Q19" s="40"/>
      <c r="R19" s="40"/>
      <c r="S19" s="117"/>
      <c r="T19" s="117"/>
      <c r="U19" s="117"/>
    </row>
    <row r="20" spans="1:21" s="27" customFormat="1" ht="20.100000000000001" customHeight="1">
      <c r="A20" s="35" t="s">
        <v>30</v>
      </c>
      <c r="B20" s="195">
        <v>19376.844236419998</v>
      </c>
      <c r="C20" s="196">
        <v>2.5616168371452375</v>
      </c>
      <c r="D20" s="196">
        <v>3.5947011553366934</v>
      </c>
      <c r="E20" s="196">
        <v>-0.51317582803721962</v>
      </c>
      <c r="F20" s="195">
        <v>14460.404033389999</v>
      </c>
      <c r="G20" s="196">
        <v>4.8329355301992791</v>
      </c>
      <c r="H20" s="196">
        <v>5.2264781226543704</v>
      </c>
      <c r="I20" s="196">
        <v>0.80789733579629797</v>
      </c>
      <c r="J20" s="195">
        <v>4916.4402030299998</v>
      </c>
      <c r="K20" s="196">
        <v>-3.5825850554075629</v>
      </c>
      <c r="L20" s="196">
        <v>-0.92420175037710806</v>
      </c>
      <c r="M20" s="196">
        <v>-4.2055223648039686</v>
      </c>
      <c r="N20" s="117"/>
      <c r="P20" s="40"/>
      <c r="Q20" s="40"/>
      <c r="R20" s="40"/>
      <c r="S20" s="117"/>
      <c r="T20" s="117"/>
      <c r="U20" s="117"/>
    </row>
    <row r="21" spans="1:21" s="27" customFormat="1" ht="20.100000000000001" customHeight="1">
      <c r="A21" s="35" t="s">
        <v>31</v>
      </c>
      <c r="B21" s="195">
        <v>15984.83449388</v>
      </c>
      <c r="C21" s="196">
        <v>22.521110392064728</v>
      </c>
      <c r="D21" s="196">
        <v>9.3230980474753267</v>
      </c>
      <c r="E21" s="196">
        <v>1.981933937019889</v>
      </c>
      <c r="F21" s="195">
        <v>12580.360415880001</v>
      </c>
      <c r="G21" s="196">
        <v>28.612269157968115</v>
      </c>
      <c r="H21" s="196">
        <v>15.676257175324551</v>
      </c>
      <c r="I21" s="196">
        <v>2.3593509162293174</v>
      </c>
      <c r="J21" s="195">
        <v>3404.4740780000002</v>
      </c>
      <c r="K21" s="196">
        <v>4.2724800627850215</v>
      </c>
      <c r="L21" s="196">
        <v>-9.1208119761290334</v>
      </c>
      <c r="M21" s="196">
        <v>0.61110618933186345</v>
      </c>
      <c r="N21" s="117"/>
      <c r="P21" s="40"/>
      <c r="Q21" s="40"/>
      <c r="R21" s="40"/>
      <c r="S21" s="117"/>
      <c r="T21" s="117"/>
      <c r="U21" s="117"/>
    </row>
    <row r="22" spans="1:21" s="118" customFormat="1" ht="25.5" customHeight="1">
      <c r="A22" s="34" t="s">
        <v>1</v>
      </c>
      <c r="B22" s="195">
        <v>757929.35626293998</v>
      </c>
      <c r="C22" s="196">
        <v>11.80380733352581</v>
      </c>
      <c r="D22" s="196">
        <v>12.118997574640787</v>
      </c>
      <c r="E22" s="196">
        <v>2.362542864908292</v>
      </c>
      <c r="F22" s="195">
        <v>584474.07981344999</v>
      </c>
      <c r="G22" s="196">
        <v>18.273283495808897</v>
      </c>
      <c r="H22" s="196">
        <v>18.220914899390081</v>
      </c>
      <c r="I22" s="196">
        <v>3.0177783737401569</v>
      </c>
      <c r="J22" s="195">
        <v>173455.27644948999</v>
      </c>
      <c r="K22" s="196">
        <v>-5.5962084027066652</v>
      </c>
      <c r="L22" s="196">
        <v>-4.4917973249602028</v>
      </c>
      <c r="M22" s="196">
        <v>0.21473916653135916</v>
      </c>
      <c r="P22" s="40"/>
      <c r="Q22" s="40"/>
      <c r="R22" s="40"/>
      <c r="S22" s="115"/>
      <c r="T22" s="115"/>
      <c r="U22" s="115"/>
    </row>
    <row r="23" spans="1:21" s="27" customFormat="1" ht="20.100000000000001" customHeight="1">
      <c r="A23" s="35" t="s">
        <v>32</v>
      </c>
      <c r="B23" s="195">
        <v>13375.59930258</v>
      </c>
      <c r="C23" s="196">
        <v>19.619180427198984</v>
      </c>
      <c r="D23" s="196">
        <v>14.67861618556428</v>
      </c>
      <c r="E23" s="196">
        <v>1.5016814611831961</v>
      </c>
      <c r="F23" s="195">
        <v>13018.52059068</v>
      </c>
      <c r="G23" s="196">
        <v>25.88357677830659</v>
      </c>
      <c r="H23" s="196">
        <v>18.209981391784353</v>
      </c>
      <c r="I23" s="196">
        <v>2.4611237536831965</v>
      </c>
      <c r="J23" s="195">
        <v>357.07871189999997</v>
      </c>
      <c r="K23" s="196">
        <v>-57.495858193850609</v>
      </c>
      <c r="L23" s="196">
        <v>-45.107422795403643</v>
      </c>
      <c r="M23" s="196">
        <v>-24.331262707094652</v>
      </c>
      <c r="N23" s="117"/>
      <c r="P23" s="40"/>
      <c r="Q23" s="40"/>
      <c r="R23" s="40"/>
      <c r="S23" s="117"/>
      <c r="T23" s="117"/>
      <c r="U23" s="117"/>
    </row>
    <row r="24" spans="1:21" s="27" customFormat="1" ht="20.100000000000001" customHeight="1">
      <c r="A24" s="35" t="s">
        <v>33</v>
      </c>
      <c r="B24" s="195">
        <v>1284.1231944000001</v>
      </c>
      <c r="C24" s="196">
        <v>-18.393778149176896</v>
      </c>
      <c r="D24" s="196">
        <v>-4.0496819106465267</v>
      </c>
      <c r="E24" s="196">
        <v>-2.1509787181613262</v>
      </c>
      <c r="F24" s="195">
        <v>1207.84982229</v>
      </c>
      <c r="G24" s="196">
        <v>-19.237134033687326</v>
      </c>
      <c r="H24" s="196">
        <v>-4.1054200569848547</v>
      </c>
      <c r="I24" s="196">
        <v>-2.2097930739834055</v>
      </c>
      <c r="J24" s="195">
        <v>76.273372109999997</v>
      </c>
      <c r="K24" s="196">
        <v>-2.2254562072637185</v>
      </c>
      <c r="L24" s="196">
        <v>-3.1583061298193797</v>
      </c>
      <c r="M24" s="196">
        <v>-1.2100849677613041</v>
      </c>
      <c r="N24" s="117"/>
      <c r="P24" s="40"/>
      <c r="Q24" s="40"/>
      <c r="R24" s="40"/>
      <c r="S24" s="117"/>
      <c r="T24" s="117"/>
      <c r="U24" s="117"/>
    </row>
    <row r="25" spans="1:21" s="27" customFormat="1" ht="20.100000000000001" customHeight="1">
      <c r="A25" s="35" t="s">
        <v>34</v>
      </c>
      <c r="B25" s="195">
        <v>76443.391931770006</v>
      </c>
      <c r="C25" s="196">
        <v>35.214102222280303</v>
      </c>
      <c r="D25" s="196">
        <v>24.790925672063068</v>
      </c>
      <c r="E25" s="196">
        <v>3.8871729072719887</v>
      </c>
      <c r="F25" s="195">
        <v>52295.951505309997</v>
      </c>
      <c r="G25" s="196">
        <v>35.167803909265416</v>
      </c>
      <c r="H25" s="196">
        <v>24.341443958681168</v>
      </c>
      <c r="I25" s="196">
        <v>2.4465649115728212</v>
      </c>
      <c r="J25" s="195">
        <v>24147.440426460002</v>
      </c>
      <c r="K25" s="196">
        <v>35.314478975648655</v>
      </c>
      <c r="L25" s="196">
        <v>25.77559284650539</v>
      </c>
      <c r="M25" s="196">
        <v>7.1503371069627519</v>
      </c>
      <c r="N25" s="117"/>
      <c r="P25" s="40"/>
      <c r="Q25" s="40"/>
      <c r="R25" s="40"/>
      <c r="S25" s="117"/>
      <c r="T25" s="117"/>
      <c r="U25" s="117"/>
    </row>
    <row r="26" spans="1:21" s="27" customFormat="1" ht="20.100000000000001" customHeight="1">
      <c r="A26" s="35" t="s">
        <v>35</v>
      </c>
      <c r="B26" s="195">
        <v>23010.243704150002</v>
      </c>
      <c r="C26" s="196">
        <v>7.5784540098271265</v>
      </c>
      <c r="D26" s="196">
        <v>7.8423422222838326</v>
      </c>
      <c r="E26" s="196">
        <v>0.97905662003347516</v>
      </c>
      <c r="F26" s="195">
        <v>12815.17696834</v>
      </c>
      <c r="G26" s="196">
        <v>30.58102740315266</v>
      </c>
      <c r="H26" s="196">
        <v>26.34011451020055</v>
      </c>
      <c r="I26" s="196">
        <v>2.8972458281252784</v>
      </c>
      <c r="J26" s="195">
        <v>10195.06673581</v>
      </c>
      <c r="K26" s="196">
        <v>-11.923970551774786</v>
      </c>
      <c r="L26" s="196">
        <v>-8.9200331349869089</v>
      </c>
      <c r="M26" s="196">
        <v>-1.3329775589376709</v>
      </c>
      <c r="N26" s="117"/>
      <c r="P26" s="40"/>
      <c r="Q26" s="40"/>
      <c r="R26" s="40"/>
      <c r="S26" s="117"/>
      <c r="T26" s="117"/>
      <c r="U26" s="117"/>
    </row>
    <row r="27" spans="1:21" s="27" customFormat="1" ht="20.100000000000001" customHeight="1">
      <c r="A27" s="35" t="s">
        <v>36</v>
      </c>
      <c r="B27" s="195">
        <v>49137.733191619998</v>
      </c>
      <c r="C27" s="196">
        <v>19.929934702573632</v>
      </c>
      <c r="D27" s="196">
        <v>17.320819554999318</v>
      </c>
      <c r="E27" s="196">
        <v>1.9885927337575566</v>
      </c>
      <c r="F27" s="195">
        <v>37636.822753350003</v>
      </c>
      <c r="G27" s="196">
        <v>22.445825215954244</v>
      </c>
      <c r="H27" s="196">
        <v>18.364585847139537</v>
      </c>
      <c r="I27" s="196">
        <v>2.1611398310767242</v>
      </c>
      <c r="J27" s="195">
        <v>11500.910438270001</v>
      </c>
      <c r="K27" s="196">
        <v>12.373900046788805</v>
      </c>
      <c r="L27" s="196">
        <v>14.030167384946068</v>
      </c>
      <c r="M27" s="196">
        <v>1.4279832369667957</v>
      </c>
      <c r="N27" s="117"/>
      <c r="P27" s="40"/>
      <c r="Q27" s="40"/>
      <c r="R27" s="40"/>
      <c r="S27" s="117"/>
      <c r="T27" s="117"/>
      <c r="U27" s="117"/>
    </row>
    <row r="28" spans="1:21" s="27" customFormat="1" ht="20.100000000000001" customHeight="1">
      <c r="A28" s="35" t="s">
        <v>37</v>
      </c>
      <c r="B28" s="195">
        <v>20637.585336889999</v>
      </c>
      <c r="C28" s="196">
        <v>26.449118453805326</v>
      </c>
      <c r="D28" s="196">
        <v>22.790656360080973</v>
      </c>
      <c r="E28" s="196">
        <v>3.5754957628565904</v>
      </c>
      <c r="F28" s="195">
        <v>17330.226297640002</v>
      </c>
      <c r="G28" s="196">
        <v>15.404885844392169</v>
      </c>
      <c r="H28" s="196">
        <v>19.665357446113802</v>
      </c>
      <c r="I28" s="196">
        <v>2.737174000135127</v>
      </c>
      <c r="J28" s="195">
        <v>3307.35903925</v>
      </c>
      <c r="K28" s="196">
        <v>153.63765414440132</v>
      </c>
      <c r="L28" s="196">
        <v>42.258831574447214</v>
      </c>
      <c r="M28" s="196">
        <v>8.2018702350028008</v>
      </c>
      <c r="N28" s="117"/>
      <c r="P28" s="40"/>
      <c r="Q28" s="40"/>
      <c r="R28" s="40"/>
      <c r="S28" s="117"/>
      <c r="T28" s="117"/>
      <c r="U28" s="117"/>
    </row>
    <row r="29" spans="1:21" s="41" customFormat="1" ht="20.100000000000001" customHeight="1">
      <c r="A29" s="20" t="s">
        <v>38</v>
      </c>
      <c r="B29" s="195">
        <v>13360.51326466</v>
      </c>
      <c r="C29" s="196">
        <v>22.771183258355407</v>
      </c>
      <c r="D29" s="196">
        <v>15.491733712156574</v>
      </c>
      <c r="E29" s="196">
        <v>1.976486781221837</v>
      </c>
      <c r="F29" s="195">
        <v>11748.26932413</v>
      </c>
      <c r="G29" s="196">
        <v>23.812558294468602</v>
      </c>
      <c r="H29" s="196">
        <v>15.166258264580364</v>
      </c>
      <c r="I29" s="196">
        <v>1.0429340128952731</v>
      </c>
      <c r="J29" s="195">
        <v>1612.2439405299999</v>
      </c>
      <c r="K29" s="196">
        <v>15.681151065302927</v>
      </c>
      <c r="L29" s="196">
        <v>17.920155723319951</v>
      </c>
      <c r="M29" s="196">
        <v>9.3376382092018133</v>
      </c>
      <c r="N29" s="65"/>
      <c r="P29" s="17"/>
      <c r="Q29" s="17"/>
      <c r="R29" s="17"/>
      <c r="S29" s="65"/>
      <c r="T29" s="65"/>
      <c r="U29" s="65"/>
    </row>
    <row r="30" spans="1:21" s="41" customFormat="1" ht="20.100000000000001" customHeight="1">
      <c r="A30" s="20" t="s">
        <v>39</v>
      </c>
      <c r="B30" s="195">
        <v>9873.4405586499997</v>
      </c>
      <c r="C30" s="196">
        <v>14.334677077498952</v>
      </c>
      <c r="D30" s="196">
        <v>6.1182749306053239</v>
      </c>
      <c r="E30" s="196">
        <v>-1.4657376151878765</v>
      </c>
      <c r="F30" s="195">
        <v>8520.8079522299995</v>
      </c>
      <c r="G30" s="196">
        <v>21.996740018039219</v>
      </c>
      <c r="H30" s="196">
        <v>24.57601819571731</v>
      </c>
      <c r="I30" s="196">
        <v>1.3276878649362658</v>
      </c>
      <c r="J30" s="195">
        <v>1352.63260642</v>
      </c>
      <c r="K30" s="196">
        <v>-18.0771475155709</v>
      </c>
      <c r="L30" s="196">
        <v>-45.111743738752729</v>
      </c>
      <c r="M30" s="196">
        <v>-16.045597696023648</v>
      </c>
      <c r="N30" s="65"/>
      <c r="P30" s="17"/>
      <c r="Q30" s="17"/>
      <c r="R30" s="17"/>
      <c r="S30" s="65"/>
      <c r="T30" s="65"/>
      <c r="U30" s="65"/>
    </row>
    <row r="31" spans="1:21" s="41" customFormat="1" ht="20.100000000000001" customHeight="1">
      <c r="A31" s="20" t="s">
        <v>40</v>
      </c>
      <c r="B31" s="195">
        <v>15509.570924789999</v>
      </c>
      <c r="C31" s="196">
        <v>27.723905143823785</v>
      </c>
      <c r="D31" s="196">
        <v>22.516499489617843</v>
      </c>
      <c r="E31" s="196">
        <v>2.5911243052707249</v>
      </c>
      <c r="F31" s="195">
        <v>13307.636981379999</v>
      </c>
      <c r="G31" s="196">
        <v>32.56811567612769</v>
      </c>
      <c r="H31" s="196">
        <v>25.481884274796187</v>
      </c>
      <c r="I31" s="196">
        <v>2.553665887104728</v>
      </c>
      <c r="J31" s="195">
        <v>2201.9339434100002</v>
      </c>
      <c r="K31" s="196">
        <v>4.6195682432494891</v>
      </c>
      <c r="L31" s="196">
        <v>7.2051851205206674</v>
      </c>
      <c r="M31" s="196">
        <v>2.8180922079476716</v>
      </c>
      <c r="N31" s="65"/>
      <c r="P31" s="17"/>
      <c r="Q31" s="17"/>
      <c r="R31" s="17"/>
      <c r="S31" s="65"/>
      <c r="T31" s="65"/>
      <c r="U31" s="65"/>
    </row>
    <row r="32" spans="1:21" s="41" customFormat="1" ht="20.100000000000001" customHeight="1">
      <c r="A32" s="20" t="s">
        <v>41</v>
      </c>
      <c r="B32" s="195">
        <v>44181.576371880001</v>
      </c>
      <c r="C32" s="196">
        <v>26.475429856087956</v>
      </c>
      <c r="D32" s="196">
        <v>25.033418111146588</v>
      </c>
      <c r="E32" s="196">
        <v>2.2961376929373216</v>
      </c>
      <c r="F32" s="195">
        <v>39320.779731529998</v>
      </c>
      <c r="G32" s="196">
        <v>32.883385613958325</v>
      </c>
      <c r="H32" s="196">
        <v>29.924118236357231</v>
      </c>
      <c r="I32" s="196">
        <v>1.980423905565587</v>
      </c>
      <c r="J32" s="195">
        <v>4860.7966403500004</v>
      </c>
      <c r="K32" s="196">
        <v>-9.0162950753901612</v>
      </c>
      <c r="L32" s="196">
        <v>-4.152672888278147</v>
      </c>
      <c r="M32" s="196">
        <v>4.9237743341448663</v>
      </c>
      <c r="N32" s="65"/>
      <c r="P32" s="17"/>
      <c r="Q32" s="17"/>
      <c r="R32" s="17"/>
      <c r="S32" s="65"/>
      <c r="T32" s="65"/>
      <c r="U32" s="65"/>
    </row>
    <row r="33" spans="1:22" s="41" customFormat="1" ht="20.100000000000001" customHeight="1">
      <c r="A33" s="20" t="s">
        <v>42</v>
      </c>
      <c r="B33" s="195">
        <v>3817.7717446800002</v>
      </c>
      <c r="C33" s="196">
        <v>-43.399951713526484</v>
      </c>
      <c r="D33" s="196">
        <v>-32.130341610483654</v>
      </c>
      <c r="E33" s="196">
        <v>-4.5271488831799189</v>
      </c>
      <c r="F33" s="195">
        <v>2286.9862094999999</v>
      </c>
      <c r="G33" s="196">
        <v>-40.75099114017079</v>
      </c>
      <c r="H33" s="196">
        <v>-16.979665587471999</v>
      </c>
      <c r="I33" s="196">
        <v>-1.153717138079287</v>
      </c>
      <c r="J33" s="195">
        <v>1530.7855351799999</v>
      </c>
      <c r="K33" s="196">
        <v>-46.943835347108241</v>
      </c>
      <c r="L33" s="196">
        <v>-46.670371188248026</v>
      </c>
      <c r="M33" s="196">
        <v>-9.1588792061049702</v>
      </c>
      <c r="N33" s="65"/>
      <c r="P33" s="17"/>
      <c r="Q33" s="17"/>
      <c r="R33" s="17"/>
      <c r="S33" s="65"/>
      <c r="T33" s="65"/>
      <c r="U33" s="65"/>
    </row>
    <row r="34" spans="1:22" s="41" customFormat="1" ht="20.100000000000001" customHeight="1">
      <c r="A34" s="20" t="s">
        <v>43</v>
      </c>
      <c r="B34" s="195">
        <v>18806.797567080001</v>
      </c>
      <c r="C34" s="196">
        <v>23.831923297314944</v>
      </c>
      <c r="D34" s="196">
        <v>14.985036333976012</v>
      </c>
      <c r="E34" s="196">
        <v>1.1090389485490988</v>
      </c>
      <c r="F34" s="195">
        <v>14230.4758803</v>
      </c>
      <c r="G34" s="196">
        <v>25.266802357871001</v>
      </c>
      <c r="H34" s="196">
        <v>13.053661406274685</v>
      </c>
      <c r="I34" s="196">
        <v>1.4001212964291483</v>
      </c>
      <c r="J34" s="195">
        <v>4576.3216867800002</v>
      </c>
      <c r="K34" s="196">
        <v>19.572853300961853</v>
      </c>
      <c r="L34" s="196">
        <v>21.436120687623102</v>
      </c>
      <c r="M34" s="196">
        <v>0.21447635343558602</v>
      </c>
      <c r="N34" s="65"/>
      <c r="P34" s="17"/>
      <c r="Q34" s="17"/>
      <c r="R34" s="17"/>
      <c r="S34" s="65"/>
      <c r="T34" s="65"/>
      <c r="U34" s="65"/>
    </row>
    <row r="35" spans="1:22" s="41" customFormat="1" ht="20.100000000000001" customHeight="1">
      <c r="A35" s="20" t="s">
        <v>44</v>
      </c>
      <c r="B35" s="195">
        <v>19094.73959764</v>
      </c>
      <c r="C35" s="196">
        <v>28.050366385690978</v>
      </c>
      <c r="D35" s="196">
        <v>21.858760690505008</v>
      </c>
      <c r="E35" s="196">
        <v>10.561491236182334</v>
      </c>
      <c r="F35" s="195">
        <v>15927.669774399999</v>
      </c>
      <c r="G35" s="196">
        <v>11.68204478327857</v>
      </c>
      <c r="H35" s="196">
        <v>22.355897822121534</v>
      </c>
      <c r="I35" s="196">
        <v>5.8717716421868573</v>
      </c>
      <c r="J35" s="195">
        <v>3167.06982324</v>
      </c>
      <c r="K35" s="196">
        <v>387.03409015478024</v>
      </c>
      <c r="L35" s="196">
        <v>19.418603041499424</v>
      </c>
      <c r="M35" s="196">
        <v>42.251105297389756</v>
      </c>
      <c r="N35" s="65"/>
      <c r="P35" s="17"/>
      <c r="Q35" s="17"/>
      <c r="R35" s="17"/>
      <c r="S35" s="65"/>
      <c r="T35" s="65"/>
      <c r="U35" s="65"/>
    </row>
    <row r="36" spans="1:22" s="41" customFormat="1" ht="20.100000000000001" customHeight="1">
      <c r="A36" s="20" t="s">
        <v>45</v>
      </c>
      <c r="B36" s="195">
        <v>7041.3272722600004</v>
      </c>
      <c r="C36" s="196">
        <v>23.436866874252217</v>
      </c>
      <c r="D36" s="196">
        <v>17.027100959231063</v>
      </c>
      <c r="E36" s="196">
        <v>1.6284489451111313</v>
      </c>
      <c r="F36" s="195">
        <v>6984.42204296</v>
      </c>
      <c r="G36" s="196">
        <v>24.713256451651276</v>
      </c>
      <c r="H36" s="196">
        <v>17.260576397890091</v>
      </c>
      <c r="I36" s="196">
        <v>1.5746104882981058</v>
      </c>
      <c r="J36" s="195">
        <v>56.905229300000002</v>
      </c>
      <c r="K36" s="196">
        <v>-45.289235157920992</v>
      </c>
      <c r="L36" s="196">
        <v>-5.9555721786291826</v>
      </c>
      <c r="M36" s="196">
        <v>8.7000103971078886</v>
      </c>
      <c r="N36" s="65"/>
      <c r="P36" s="17"/>
      <c r="Q36" s="17"/>
      <c r="R36" s="17"/>
      <c r="S36" s="65"/>
      <c r="T36" s="65"/>
      <c r="U36" s="65"/>
    </row>
    <row r="37" spans="1:22" s="41" customFormat="1" ht="20.100000000000001" customHeight="1">
      <c r="A37" s="102" t="s">
        <v>46</v>
      </c>
      <c r="B37" s="197">
        <v>10853.67135144</v>
      </c>
      <c r="C37" s="198">
        <v>20.017226343975267</v>
      </c>
      <c r="D37" s="198">
        <v>18.921341964202568</v>
      </c>
      <c r="E37" s="198">
        <v>0.72312311700150644</v>
      </c>
      <c r="F37" s="197">
        <v>10627.29521728</v>
      </c>
      <c r="G37" s="198">
        <v>28.258339599581547</v>
      </c>
      <c r="H37" s="198">
        <v>25.027938833838917</v>
      </c>
      <c r="I37" s="198">
        <v>0.88988823044162757</v>
      </c>
      <c r="J37" s="197">
        <v>226.37613415999999</v>
      </c>
      <c r="K37" s="198">
        <v>-70.118386673549082</v>
      </c>
      <c r="L37" s="198">
        <v>-63.885480859201714</v>
      </c>
      <c r="M37" s="198">
        <v>-6.5299513591921823</v>
      </c>
      <c r="N37" s="65"/>
      <c r="P37" s="17"/>
      <c r="Q37" s="17"/>
      <c r="R37" s="17"/>
      <c r="S37" s="65"/>
      <c r="T37" s="65"/>
      <c r="U37" s="65"/>
    </row>
    <row r="38" spans="1:22">
      <c r="A38" s="21" t="s">
        <v>67</v>
      </c>
      <c r="B38" s="159"/>
      <c r="C38" s="160"/>
      <c r="D38" s="23"/>
      <c r="E38" s="23"/>
      <c r="F38" s="22"/>
      <c r="G38" s="23"/>
      <c r="H38" s="23"/>
      <c r="I38" s="23"/>
      <c r="J38" s="22"/>
      <c r="K38" s="23"/>
      <c r="L38" s="23"/>
      <c r="P38" s="41"/>
      <c r="Q38" s="41"/>
      <c r="R38" s="41"/>
      <c r="S38" s="64"/>
      <c r="T38" s="64"/>
      <c r="U38" s="64"/>
    </row>
    <row r="39" spans="1:22" ht="41.25" customHeight="1">
      <c r="A39" s="228" t="s">
        <v>63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151"/>
    </row>
    <row r="40" spans="1:22" ht="50.25" customHeight="1">
      <c r="A40" s="13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2">
      <c r="E46" s="17"/>
    </row>
    <row r="47" spans="1:22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E7:E8"/>
    <mergeCell ref="F7:F8"/>
    <mergeCell ref="G7:G8"/>
    <mergeCell ref="H7:H8"/>
    <mergeCell ref="I7:I8"/>
    <mergeCell ref="A39:L39"/>
    <mergeCell ref="J7:J8"/>
    <mergeCell ref="S8:U9"/>
    <mergeCell ref="P10:R10"/>
    <mergeCell ref="K7:K8"/>
    <mergeCell ref="L7:L8"/>
    <mergeCell ref="M7:M8"/>
    <mergeCell ref="N8:N9"/>
    <mergeCell ref="P8:R9"/>
  </mergeCells>
  <hyperlinks>
    <hyperlink ref="A2" location="Region" display="Loans to resident sectors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5.5703125" style="24" customWidth="1"/>
    <col min="2" max="2" width="10.7109375" style="11" customWidth="1"/>
    <col min="3" max="3" width="8.42578125" style="11" customWidth="1"/>
    <col min="4" max="4" width="9" style="11" customWidth="1"/>
    <col min="5" max="5" width="7.5703125" style="11" customWidth="1"/>
    <col min="6" max="6" width="10.42578125" style="11" customWidth="1"/>
    <col min="7" max="7" width="8.140625" style="11" customWidth="1"/>
    <col min="8" max="8" width="8.5703125" style="11" customWidth="1"/>
    <col min="9" max="9" width="7.7109375" style="11" customWidth="1"/>
    <col min="10" max="10" width="10.28515625" style="11" customWidth="1"/>
    <col min="11" max="11" width="8.5703125" style="11" customWidth="1"/>
    <col min="12" max="12" width="9" style="11" customWidth="1"/>
    <col min="13" max="13" width="7.5703125" style="11" customWidth="1"/>
    <col min="14" max="16384" width="9.140625" style="11"/>
  </cols>
  <sheetData>
    <row r="1" spans="1:26">
      <c r="L1" s="213" t="s">
        <v>85</v>
      </c>
      <c r="M1" s="213"/>
    </row>
    <row r="2" spans="1:26" ht="17.25">
      <c r="A2" s="103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96</v>
      </c>
      <c r="B3" s="236"/>
      <c r="C3" s="236"/>
      <c r="D3" s="236"/>
      <c r="E3" s="236"/>
      <c r="F3" s="236"/>
      <c r="G3" s="236"/>
    </row>
    <row r="4" spans="1:26" s="26" customFormat="1">
      <c r="A4" s="104"/>
      <c r="N4" s="27"/>
      <c r="O4" s="27"/>
      <c r="P4" s="27"/>
    </row>
    <row r="5" spans="1:26" s="73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  <c r="O5" s="156"/>
      <c r="P5" s="156"/>
    </row>
    <row r="6" spans="1:26" s="73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  <c r="O6" s="156"/>
      <c r="P6" s="156"/>
    </row>
    <row r="7" spans="1:26" s="73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  <c r="O7" s="156"/>
      <c r="P7" s="156"/>
    </row>
    <row r="8" spans="1:26" s="73" customFormat="1" ht="68.2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5"/>
      <c r="O8" s="235"/>
      <c r="P8" s="235"/>
      <c r="Q8" s="231"/>
      <c r="R8" s="231"/>
      <c r="S8" s="231"/>
      <c r="U8" s="235"/>
      <c r="V8" s="235"/>
      <c r="W8" s="235"/>
      <c r="X8" s="231"/>
      <c r="Y8" s="231"/>
      <c r="Z8" s="231"/>
    </row>
    <row r="9" spans="1:26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5"/>
      <c r="O9" s="235"/>
      <c r="P9" s="235"/>
      <c r="Q9" s="231"/>
      <c r="R9" s="231"/>
      <c r="S9" s="231"/>
      <c r="U9" s="235"/>
      <c r="V9" s="235"/>
      <c r="W9" s="235"/>
      <c r="X9" s="231"/>
      <c r="Y9" s="231"/>
      <c r="Z9" s="231"/>
    </row>
    <row r="10" spans="1:26" s="107" customForma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2"/>
      <c r="O10" s="232"/>
      <c r="P10" s="232"/>
      <c r="Q10" s="111"/>
      <c r="R10" s="111"/>
      <c r="S10" s="111"/>
      <c r="U10" s="232"/>
      <c r="V10" s="232"/>
      <c r="W10" s="232"/>
      <c r="X10" s="111"/>
      <c r="Y10" s="111"/>
      <c r="Z10" s="111"/>
    </row>
    <row r="11" spans="1:26" s="33" customFormat="1">
      <c r="A11" s="112" t="s">
        <v>19</v>
      </c>
      <c r="B11" s="199">
        <v>929219.14466224005</v>
      </c>
      <c r="C11" s="200">
        <v>14.506931484040138</v>
      </c>
      <c r="D11" s="200">
        <v>13.402410548249961</v>
      </c>
      <c r="E11" s="200">
        <v>2.1908090425229574</v>
      </c>
      <c r="F11" s="199">
        <v>673363.45499400003</v>
      </c>
      <c r="G11" s="200">
        <v>19.285676869725904</v>
      </c>
      <c r="H11" s="200">
        <v>18.872935999016363</v>
      </c>
      <c r="I11" s="200">
        <v>2.5255092980828238</v>
      </c>
      <c r="J11" s="199">
        <v>255855.68966824</v>
      </c>
      <c r="K11" s="200">
        <v>3.5855123545727423</v>
      </c>
      <c r="L11" s="200">
        <v>1.1513873901854481</v>
      </c>
      <c r="M11" s="200">
        <v>1.3202965176936345</v>
      </c>
      <c r="N11" s="113"/>
      <c r="O11" s="113"/>
      <c r="P11" s="113"/>
      <c r="Q11" s="115"/>
      <c r="R11" s="115"/>
      <c r="S11" s="115"/>
      <c r="U11" s="113"/>
      <c r="V11" s="113"/>
      <c r="W11" s="113"/>
      <c r="X11" s="115"/>
      <c r="Y11" s="115"/>
      <c r="Z11" s="115"/>
    </row>
    <row r="12" spans="1:26" s="116" customFormat="1" ht="40.5" customHeight="1">
      <c r="A12" s="150" t="s">
        <v>22</v>
      </c>
      <c r="B12" s="211">
        <v>0</v>
      </c>
      <c r="C12" s="211" t="s">
        <v>95</v>
      </c>
      <c r="D12" s="211" t="s">
        <v>95</v>
      </c>
      <c r="E12" s="211" t="s">
        <v>95</v>
      </c>
      <c r="F12" s="211">
        <v>0</v>
      </c>
      <c r="G12" s="211" t="s">
        <v>95</v>
      </c>
      <c r="H12" s="211" t="s">
        <v>95</v>
      </c>
      <c r="I12" s="211" t="s">
        <v>95</v>
      </c>
      <c r="J12" s="211">
        <v>0</v>
      </c>
      <c r="K12" s="211" t="s">
        <v>95</v>
      </c>
      <c r="L12" s="211" t="s">
        <v>95</v>
      </c>
      <c r="M12" s="211" t="s">
        <v>95</v>
      </c>
      <c r="N12" s="181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33" customFormat="1" ht="20.100000000000001" customHeight="1">
      <c r="A13" s="178" t="s">
        <v>23</v>
      </c>
      <c r="B13" s="201"/>
      <c r="C13" s="202"/>
      <c r="D13" s="202"/>
      <c r="E13" s="202"/>
      <c r="F13" s="201"/>
      <c r="G13" s="202"/>
      <c r="H13" s="202"/>
      <c r="I13" s="202"/>
      <c r="J13" s="201"/>
      <c r="K13" s="202"/>
      <c r="L13" s="202"/>
      <c r="M13" s="202"/>
      <c r="N13" s="40"/>
      <c r="O13" s="40"/>
      <c r="P13" s="40"/>
      <c r="Q13" s="117"/>
      <c r="R13" s="117"/>
      <c r="S13" s="117"/>
      <c r="U13" s="40"/>
      <c r="V13" s="40"/>
      <c r="W13" s="40"/>
      <c r="X13" s="117"/>
      <c r="Y13" s="117"/>
      <c r="Z13" s="117"/>
    </row>
    <row r="14" spans="1:26" s="33" customFormat="1" ht="20.100000000000001" customHeight="1">
      <c r="A14" s="35" t="s">
        <v>24</v>
      </c>
      <c r="B14" s="201">
        <v>14088.539440660001</v>
      </c>
      <c r="C14" s="202">
        <v>32.149529553198761</v>
      </c>
      <c r="D14" s="202">
        <v>19.384105194210292</v>
      </c>
      <c r="E14" s="202">
        <v>1.3520852179969722</v>
      </c>
      <c r="F14" s="201">
        <v>13781.382263789999</v>
      </c>
      <c r="G14" s="202">
        <v>37.005235784547324</v>
      </c>
      <c r="H14" s="202">
        <v>22.0338046448379</v>
      </c>
      <c r="I14" s="202">
        <v>1.1212465738056778</v>
      </c>
      <c r="J14" s="201">
        <v>307.15717687</v>
      </c>
      <c r="K14" s="202">
        <v>-48.980638159875866</v>
      </c>
      <c r="L14" s="202">
        <v>-39.527887739546067</v>
      </c>
      <c r="M14" s="202">
        <v>12.917448180400243</v>
      </c>
      <c r="N14" s="40"/>
      <c r="O14" s="40"/>
      <c r="P14" s="40"/>
      <c r="Q14" s="117"/>
      <c r="R14" s="117"/>
      <c r="S14" s="117"/>
      <c r="U14" s="40"/>
      <c r="V14" s="40"/>
      <c r="W14" s="40"/>
      <c r="X14" s="117"/>
      <c r="Y14" s="117"/>
      <c r="Z14" s="117"/>
    </row>
    <row r="15" spans="1:26" s="33" customFormat="1" ht="20.100000000000001" customHeight="1">
      <c r="A15" s="35" t="s">
        <v>25</v>
      </c>
      <c r="B15" s="201">
        <v>15995.9835344</v>
      </c>
      <c r="C15" s="202">
        <v>40.964035014966811</v>
      </c>
      <c r="D15" s="202">
        <v>26.035108275210689</v>
      </c>
      <c r="E15" s="202">
        <v>3.9958027072840991</v>
      </c>
      <c r="F15" s="201">
        <v>11451.290956749999</v>
      </c>
      <c r="G15" s="202">
        <v>34.256903718407784</v>
      </c>
      <c r="H15" s="202">
        <v>22.613510092323835</v>
      </c>
      <c r="I15" s="202">
        <v>4.1732906163016992</v>
      </c>
      <c r="J15" s="201">
        <v>4544.6925776500002</v>
      </c>
      <c r="K15" s="202">
        <v>61.263586032782683</v>
      </c>
      <c r="L15" s="202">
        <v>35.567366044284228</v>
      </c>
      <c r="M15" s="202">
        <v>3.5512556924641672</v>
      </c>
      <c r="N15" s="40"/>
      <c r="O15" s="40"/>
      <c r="P15" s="40"/>
      <c r="Q15" s="117"/>
      <c r="R15" s="117"/>
      <c r="S15" s="117"/>
      <c r="U15" s="40"/>
      <c r="V15" s="40"/>
      <c r="W15" s="40"/>
      <c r="X15" s="117"/>
      <c r="Y15" s="117"/>
      <c r="Z15" s="117"/>
    </row>
    <row r="16" spans="1:26" s="27" customFormat="1" ht="20.100000000000001" customHeight="1">
      <c r="A16" s="35" t="s">
        <v>26</v>
      </c>
      <c r="B16" s="201">
        <v>45791.595423190003</v>
      </c>
      <c r="C16" s="202">
        <v>32.123307057986949</v>
      </c>
      <c r="D16" s="202">
        <v>28.395854518062492</v>
      </c>
      <c r="E16" s="202">
        <v>0.94585812146301862</v>
      </c>
      <c r="F16" s="201">
        <v>32257.14233259</v>
      </c>
      <c r="G16" s="202">
        <v>38.042431842139081</v>
      </c>
      <c r="H16" s="202">
        <v>37.5085892036102</v>
      </c>
      <c r="I16" s="202">
        <v>2.5056601451873206</v>
      </c>
      <c r="J16" s="201">
        <v>13534.4530906</v>
      </c>
      <c r="K16" s="202">
        <v>19.872885520217466</v>
      </c>
      <c r="L16" s="202">
        <v>10.88257838693707</v>
      </c>
      <c r="M16" s="202">
        <v>-2.5869806392537242</v>
      </c>
      <c r="N16" s="40"/>
      <c r="O16" s="40"/>
      <c r="P16" s="40"/>
      <c r="Q16" s="117"/>
      <c r="R16" s="117"/>
      <c r="S16" s="117"/>
      <c r="U16" s="40"/>
      <c r="V16" s="40"/>
      <c r="W16" s="40"/>
      <c r="X16" s="117"/>
      <c r="Y16" s="117"/>
      <c r="Z16" s="117"/>
    </row>
    <row r="17" spans="1:26" s="27" customFormat="1" ht="20.100000000000001" customHeight="1">
      <c r="A17" s="35" t="s">
        <v>27</v>
      </c>
      <c r="B17" s="201">
        <v>1040.4229811</v>
      </c>
      <c r="C17" s="202">
        <v>-23.250644035325465</v>
      </c>
      <c r="D17" s="202">
        <v>-8.2313524792805737</v>
      </c>
      <c r="E17" s="202">
        <v>-1.6755979054386643</v>
      </c>
      <c r="F17" s="201">
        <v>1040.4222895800001</v>
      </c>
      <c r="G17" s="202">
        <v>-19.275482507433068</v>
      </c>
      <c r="H17" s="202">
        <v>-8.0826832109491136</v>
      </c>
      <c r="I17" s="202">
        <v>-1.6755982125007023</v>
      </c>
      <c r="J17" s="201">
        <v>6.9152000000000005E-4</v>
      </c>
      <c r="K17" s="202">
        <v>-99.998964107585863</v>
      </c>
      <c r="L17" s="202">
        <v>-99.962304706140131</v>
      </c>
      <c r="M17" s="202">
        <v>-1.21142857142857</v>
      </c>
      <c r="N17" s="40"/>
      <c r="O17" s="40"/>
      <c r="P17" s="40"/>
      <c r="Q17" s="117"/>
      <c r="R17" s="117"/>
      <c r="S17" s="117"/>
      <c r="U17" s="40"/>
      <c r="V17" s="40"/>
      <c r="W17" s="40"/>
      <c r="X17" s="117"/>
      <c r="Y17" s="117"/>
      <c r="Z17" s="117"/>
    </row>
    <row r="18" spans="1:26" s="27" customFormat="1" ht="20.100000000000001" customHeight="1">
      <c r="A18" s="35" t="s">
        <v>28</v>
      </c>
      <c r="B18" s="201">
        <v>6871.94985395</v>
      </c>
      <c r="C18" s="202">
        <v>20.605216851047103</v>
      </c>
      <c r="D18" s="202">
        <v>16.229955447465301</v>
      </c>
      <c r="E18" s="202">
        <v>0.98939834202820975</v>
      </c>
      <c r="F18" s="201">
        <v>6309.9470884100001</v>
      </c>
      <c r="G18" s="202">
        <v>24.557082454108965</v>
      </c>
      <c r="H18" s="202">
        <v>17.447394523030368</v>
      </c>
      <c r="I18" s="202">
        <v>1.1716635053463023</v>
      </c>
      <c r="J18" s="201">
        <v>562.00276554000004</v>
      </c>
      <c r="K18" s="202">
        <v>-11.072672907586394</v>
      </c>
      <c r="L18" s="202">
        <v>4.1129359006393429</v>
      </c>
      <c r="M18" s="202">
        <v>-1.0128180092422667</v>
      </c>
      <c r="N18" s="40"/>
      <c r="O18" s="40"/>
      <c r="P18" s="40"/>
      <c r="Q18" s="117"/>
      <c r="R18" s="117"/>
      <c r="S18" s="117"/>
      <c r="U18" s="40"/>
      <c r="V18" s="40"/>
      <c r="W18" s="40"/>
      <c r="X18" s="117"/>
      <c r="Y18" s="117"/>
      <c r="Z18" s="117"/>
    </row>
    <row r="19" spans="1:26" s="27" customFormat="1" ht="20.100000000000001" customHeight="1">
      <c r="A19" s="35" t="s">
        <v>29</v>
      </c>
      <c r="B19" s="201">
        <v>3534.7756538899998</v>
      </c>
      <c r="C19" s="202">
        <v>25.158625570283448</v>
      </c>
      <c r="D19" s="202">
        <v>9.8390542356516306</v>
      </c>
      <c r="E19" s="202">
        <v>2.5181599487445965</v>
      </c>
      <c r="F19" s="201">
        <v>3035.58421559</v>
      </c>
      <c r="G19" s="202">
        <v>41.752240934137603</v>
      </c>
      <c r="H19" s="202">
        <v>19.942679080992363</v>
      </c>
      <c r="I19" s="202">
        <v>3.6365124689782675</v>
      </c>
      <c r="J19" s="201">
        <v>499.19143830000002</v>
      </c>
      <c r="K19" s="202">
        <v>-26.886763029626664</v>
      </c>
      <c r="L19" s="202">
        <v>-27.366942922927848</v>
      </c>
      <c r="M19" s="202">
        <v>-3.7948900512706985</v>
      </c>
      <c r="N19" s="40"/>
      <c r="O19" s="40"/>
      <c r="P19" s="40"/>
      <c r="Q19" s="117"/>
      <c r="R19" s="117"/>
      <c r="S19" s="117"/>
      <c r="U19" s="40"/>
      <c r="V19" s="40"/>
      <c r="W19" s="40"/>
      <c r="X19" s="117"/>
      <c r="Y19" s="117"/>
      <c r="Z19" s="117"/>
    </row>
    <row r="20" spans="1:26" s="27" customFormat="1" ht="20.100000000000001" customHeight="1">
      <c r="A20" s="35" t="s">
        <v>30</v>
      </c>
      <c r="B20" s="201">
        <v>14126.795349460001</v>
      </c>
      <c r="C20" s="202">
        <v>4.2563173896497375</v>
      </c>
      <c r="D20" s="202">
        <v>3.1342950190240515</v>
      </c>
      <c r="E20" s="202">
        <v>-1.314749162605068</v>
      </c>
      <c r="F20" s="201">
        <v>9382.2686235799993</v>
      </c>
      <c r="G20" s="202">
        <v>8.3077350964554881</v>
      </c>
      <c r="H20" s="202">
        <v>4.9766403508962469</v>
      </c>
      <c r="I20" s="202">
        <v>0.10717445856205643</v>
      </c>
      <c r="J20" s="201">
        <v>4744.5267258800004</v>
      </c>
      <c r="K20" s="202">
        <v>-2.9244733191671202</v>
      </c>
      <c r="L20" s="202">
        <v>-0.32493823985650749</v>
      </c>
      <c r="M20" s="202">
        <v>-4.0109227374895937</v>
      </c>
      <c r="N20" s="40"/>
      <c r="O20" s="40"/>
      <c r="P20" s="40"/>
      <c r="Q20" s="117"/>
      <c r="R20" s="117"/>
      <c r="S20" s="117"/>
      <c r="U20" s="40"/>
      <c r="V20" s="40"/>
      <c r="W20" s="40"/>
      <c r="X20" s="117"/>
      <c r="Y20" s="117"/>
      <c r="Z20" s="117"/>
    </row>
    <row r="21" spans="1:26" s="27" customFormat="1" ht="20.100000000000001" customHeight="1">
      <c r="A21" s="35" t="s">
        <v>31</v>
      </c>
      <c r="B21" s="201">
        <v>10305.04815429</v>
      </c>
      <c r="C21" s="202">
        <v>19.900653716240569</v>
      </c>
      <c r="D21" s="202">
        <v>5.0312344633313586</v>
      </c>
      <c r="E21" s="202">
        <v>1.4455098843066736</v>
      </c>
      <c r="F21" s="201">
        <v>6912.6754438199996</v>
      </c>
      <c r="G21" s="202">
        <v>28.688596525989198</v>
      </c>
      <c r="H21" s="202">
        <v>13.683121204744637</v>
      </c>
      <c r="I21" s="202">
        <v>1.855030376202734</v>
      </c>
      <c r="J21" s="201">
        <v>3392.3727104700001</v>
      </c>
      <c r="K21" s="202">
        <v>5.2542972664424923</v>
      </c>
      <c r="L21" s="202">
        <v>-9.0702108305549274</v>
      </c>
      <c r="M21" s="202">
        <v>0.62113458317949721</v>
      </c>
      <c r="N21" s="40"/>
      <c r="O21" s="40"/>
      <c r="P21" s="40"/>
      <c r="Q21" s="117"/>
      <c r="R21" s="117"/>
      <c r="S21" s="117"/>
      <c r="U21" s="40"/>
      <c r="V21" s="40"/>
      <c r="W21" s="40"/>
      <c r="X21" s="117"/>
      <c r="Y21" s="117"/>
      <c r="Z21" s="117"/>
    </row>
    <row r="22" spans="1:26" s="118" customFormat="1" ht="25.5" customHeight="1">
      <c r="A22" s="34" t="s">
        <v>1</v>
      </c>
      <c r="B22" s="201">
        <v>578158.23316956998</v>
      </c>
      <c r="C22" s="202">
        <v>8.8811145731419856</v>
      </c>
      <c r="D22" s="202">
        <v>10.017010704602527</v>
      </c>
      <c r="E22" s="202">
        <v>2.1720446778041662</v>
      </c>
      <c r="F22" s="201">
        <v>417797.34231974999</v>
      </c>
      <c r="G22" s="202">
        <v>14.050026014945644</v>
      </c>
      <c r="H22" s="202">
        <v>15.726736563718504</v>
      </c>
      <c r="I22" s="202">
        <v>2.7908150273197663</v>
      </c>
      <c r="J22" s="201">
        <v>160360.89084981999</v>
      </c>
      <c r="K22" s="202">
        <v>-2.6176496208211404</v>
      </c>
      <c r="L22" s="202">
        <v>-2.5141256226594777</v>
      </c>
      <c r="M22" s="202">
        <v>0.59437494244296829</v>
      </c>
      <c r="N22" s="40"/>
      <c r="O22" s="40"/>
      <c r="P22" s="40"/>
      <c r="Q22" s="115"/>
      <c r="R22" s="115"/>
      <c r="S22" s="115"/>
      <c r="U22" s="40"/>
      <c r="V22" s="40"/>
      <c r="W22" s="40"/>
      <c r="X22" s="115"/>
      <c r="Y22" s="115"/>
      <c r="Z22" s="115"/>
    </row>
    <row r="23" spans="1:26" s="27" customFormat="1" ht="20.100000000000001" customHeight="1">
      <c r="A23" s="35" t="s">
        <v>32</v>
      </c>
      <c r="B23" s="201">
        <v>9097.0053163899993</v>
      </c>
      <c r="C23" s="202">
        <v>20.174223815407657</v>
      </c>
      <c r="D23" s="202">
        <v>14.038013073003228</v>
      </c>
      <c r="E23" s="202">
        <v>1.129246014141458</v>
      </c>
      <c r="F23" s="201">
        <v>8781.1404907899996</v>
      </c>
      <c r="G23" s="202">
        <v>28.239828585295214</v>
      </c>
      <c r="H23" s="202">
        <v>18.717052165856103</v>
      </c>
      <c r="I23" s="202">
        <v>2.4360847455877916</v>
      </c>
      <c r="J23" s="201">
        <v>315.86482560000002</v>
      </c>
      <c r="K23" s="202">
        <v>-56.276306922144776</v>
      </c>
      <c r="L23" s="202">
        <v>-45.584865252434945</v>
      </c>
      <c r="M23" s="202">
        <v>-25.347429480622822</v>
      </c>
      <c r="N23" s="40"/>
      <c r="O23" s="40"/>
      <c r="P23" s="40"/>
      <c r="Q23" s="117"/>
      <c r="R23" s="117"/>
      <c r="S23" s="117"/>
      <c r="U23" s="40"/>
      <c r="V23" s="40"/>
      <c r="W23" s="40"/>
      <c r="X23" s="117"/>
      <c r="Y23" s="117"/>
      <c r="Z23" s="117"/>
    </row>
    <row r="24" spans="1:26" s="27" customFormat="1" ht="20.100000000000001" customHeight="1">
      <c r="A24" s="35" t="s">
        <v>33</v>
      </c>
      <c r="B24" s="201">
        <v>575.12759363999999</v>
      </c>
      <c r="C24" s="202">
        <v>-15.952180651804412</v>
      </c>
      <c r="D24" s="202">
        <v>-2.4413566923317518</v>
      </c>
      <c r="E24" s="202">
        <v>-4.9604671880960183</v>
      </c>
      <c r="F24" s="201">
        <v>575.12759363999999</v>
      </c>
      <c r="G24" s="202">
        <v>-15.952180651804412</v>
      </c>
      <c r="H24" s="202">
        <v>-2.4413566923317518</v>
      </c>
      <c r="I24" s="202">
        <v>-4.9604671880960183</v>
      </c>
      <c r="J24" s="201">
        <v>0</v>
      </c>
      <c r="K24" s="211" t="s">
        <v>95</v>
      </c>
      <c r="L24" s="211" t="s">
        <v>95</v>
      </c>
      <c r="M24" s="211" t="s">
        <v>95</v>
      </c>
      <c r="N24" s="40"/>
      <c r="O24" s="40"/>
      <c r="P24" s="40"/>
      <c r="Q24" s="117"/>
      <c r="R24" s="117"/>
      <c r="S24" s="117"/>
      <c r="U24" s="40"/>
      <c r="V24" s="40"/>
      <c r="W24" s="40"/>
      <c r="X24" s="117"/>
      <c r="Y24" s="117"/>
      <c r="Z24" s="117"/>
    </row>
    <row r="25" spans="1:26" s="27" customFormat="1" ht="20.100000000000001" customHeight="1">
      <c r="A25" s="35" t="s">
        <v>34</v>
      </c>
      <c r="B25" s="201">
        <v>58945.202957579997</v>
      </c>
      <c r="C25" s="202">
        <v>37.976648887012857</v>
      </c>
      <c r="D25" s="202">
        <v>26.057609596413812</v>
      </c>
      <c r="E25" s="202">
        <v>4.0155199291767474</v>
      </c>
      <c r="F25" s="201">
        <v>34876.51329961</v>
      </c>
      <c r="G25" s="202">
        <v>38.807838361477451</v>
      </c>
      <c r="H25" s="202">
        <v>25.782729094413597</v>
      </c>
      <c r="I25" s="202">
        <v>1.940656205058616</v>
      </c>
      <c r="J25" s="201">
        <v>24068.689657970001</v>
      </c>
      <c r="K25" s="202">
        <v>36.789732413357598</v>
      </c>
      <c r="L25" s="202">
        <v>26.458061216293444</v>
      </c>
      <c r="M25" s="202">
        <v>7.1765043442987348</v>
      </c>
      <c r="N25" s="40"/>
      <c r="O25" s="40"/>
      <c r="P25" s="40"/>
      <c r="Q25" s="117"/>
      <c r="R25" s="117"/>
      <c r="S25" s="117"/>
      <c r="U25" s="40"/>
      <c r="V25" s="40"/>
      <c r="W25" s="40"/>
      <c r="X25" s="117"/>
      <c r="Y25" s="117"/>
      <c r="Z25" s="117"/>
    </row>
    <row r="26" spans="1:26" s="27" customFormat="1" ht="20.100000000000001" customHeight="1">
      <c r="A26" s="35" t="s">
        <v>35</v>
      </c>
      <c r="B26" s="201">
        <v>18498.903906029998</v>
      </c>
      <c r="C26" s="202">
        <v>5.7269199656749095</v>
      </c>
      <c r="D26" s="202">
        <v>6.5032305118718341</v>
      </c>
      <c r="E26" s="202">
        <v>0.73746873500969912</v>
      </c>
      <c r="F26" s="201">
        <v>8347.9622841</v>
      </c>
      <c r="G26" s="202">
        <v>39.649429106595335</v>
      </c>
      <c r="H26" s="202">
        <v>34.05770495094572</v>
      </c>
      <c r="I26" s="202">
        <v>3.3715721743573539</v>
      </c>
      <c r="J26" s="201">
        <v>10150.94162193</v>
      </c>
      <c r="K26" s="202">
        <v>-11.877095943502198</v>
      </c>
      <c r="L26" s="202">
        <v>-8.8963920476160609</v>
      </c>
      <c r="M26" s="202">
        <v>-1.3302426181445668</v>
      </c>
      <c r="N26" s="40"/>
      <c r="O26" s="40"/>
      <c r="P26" s="40"/>
      <c r="Q26" s="117"/>
      <c r="R26" s="117"/>
      <c r="S26" s="117"/>
      <c r="U26" s="40"/>
      <c r="V26" s="40"/>
      <c r="W26" s="40"/>
      <c r="X26" s="117"/>
      <c r="Y26" s="117"/>
      <c r="Z26" s="117"/>
    </row>
    <row r="27" spans="1:26" s="27" customFormat="1" ht="20.100000000000001" customHeight="1">
      <c r="A27" s="35" t="s">
        <v>36</v>
      </c>
      <c r="B27" s="201">
        <v>37716.833148409998</v>
      </c>
      <c r="C27" s="202">
        <v>22.111126276364715</v>
      </c>
      <c r="D27" s="202">
        <v>19.430262137291891</v>
      </c>
      <c r="E27" s="202">
        <v>2.0242207389830895</v>
      </c>
      <c r="F27" s="201">
        <v>26958.916817969999</v>
      </c>
      <c r="G27" s="202">
        <v>24.24160501937736</v>
      </c>
      <c r="H27" s="202">
        <v>20.609614723512564</v>
      </c>
      <c r="I27" s="202">
        <v>2.1658942244649211</v>
      </c>
      <c r="J27" s="201">
        <v>10757.916330440001</v>
      </c>
      <c r="K27" s="202">
        <v>17.079978623462779</v>
      </c>
      <c r="L27" s="202">
        <v>16.573745482604281</v>
      </c>
      <c r="M27" s="202">
        <v>1.6709126047449843</v>
      </c>
      <c r="N27" s="40"/>
      <c r="O27" s="40"/>
      <c r="P27" s="40"/>
      <c r="Q27" s="117"/>
      <c r="R27" s="117"/>
      <c r="S27" s="117"/>
      <c r="U27" s="40"/>
      <c r="V27" s="40"/>
      <c r="W27" s="40"/>
      <c r="X27" s="117"/>
      <c r="Y27" s="117"/>
      <c r="Z27" s="117"/>
    </row>
    <row r="28" spans="1:26" s="27" customFormat="1" ht="20.100000000000001" customHeight="1">
      <c r="A28" s="35" t="s">
        <v>37</v>
      </c>
      <c r="B28" s="201">
        <v>13025.26490959</v>
      </c>
      <c r="C28" s="202">
        <v>31.158671463938276</v>
      </c>
      <c r="D28" s="202">
        <v>27.420791669509768</v>
      </c>
      <c r="E28" s="202">
        <v>4.105612557025367</v>
      </c>
      <c r="F28" s="201">
        <v>9734.5705815900001</v>
      </c>
      <c r="G28" s="202">
        <v>12.093994341346573</v>
      </c>
      <c r="H28" s="202">
        <v>22.974033887246208</v>
      </c>
      <c r="I28" s="202">
        <v>2.773208556473449</v>
      </c>
      <c r="J28" s="201">
        <v>3290.694328</v>
      </c>
      <c r="K28" s="202">
        <v>163.96742526191827</v>
      </c>
      <c r="L28" s="202">
        <v>42.683557424700012</v>
      </c>
      <c r="M28" s="202">
        <v>8.2574770429011863</v>
      </c>
      <c r="N28" s="40"/>
      <c r="O28" s="40"/>
      <c r="P28" s="40"/>
      <c r="Q28" s="117"/>
      <c r="R28" s="117"/>
      <c r="S28" s="117"/>
      <c r="U28" s="40"/>
      <c r="V28" s="40"/>
      <c r="W28" s="40"/>
      <c r="X28" s="117"/>
      <c r="Y28" s="117"/>
      <c r="Z28" s="117"/>
    </row>
    <row r="29" spans="1:26" s="41" customFormat="1" ht="20.100000000000001" customHeight="1">
      <c r="A29" s="20" t="s">
        <v>38</v>
      </c>
      <c r="B29" s="201">
        <v>8379.6741310199995</v>
      </c>
      <c r="C29" s="202">
        <v>21.840608762450003</v>
      </c>
      <c r="D29" s="202">
        <v>14.540878193845998</v>
      </c>
      <c r="E29" s="202">
        <v>1.6265432142618579</v>
      </c>
      <c r="F29" s="201">
        <v>6809.9643733499997</v>
      </c>
      <c r="G29" s="202">
        <v>22.254860755833377</v>
      </c>
      <c r="H29" s="202">
        <v>13.56570604370873</v>
      </c>
      <c r="I29" s="202">
        <v>-8.1047119509406684E-2</v>
      </c>
      <c r="J29" s="201">
        <v>1569.70975767</v>
      </c>
      <c r="K29" s="202">
        <v>20.07547241696092</v>
      </c>
      <c r="L29" s="202">
        <v>18.972960692945989</v>
      </c>
      <c r="M29" s="202">
        <v>9.7646582620403564</v>
      </c>
      <c r="N29" s="17"/>
      <c r="O29" s="17"/>
      <c r="P29" s="17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1">
        <v>6323.3501551199997</v>
      </c>
      <c r="C30" s="202">
        <v>16.445086442612549</v>
      </c>
      <c r="D30" s="202">
        <v>3.0653562941301828</v>
      </c>
      <c r="E30" s="202">
        <v>-3.4265482036646375</v>
      </c>
      <c r="F30" s="201">
        <v>4977.0153755299998</v>
      </c>
      <c r="G30" s="202">
        <v>30.392568338572033</v>
      </c>
      <c r="H30" s="202">
        <v>35.166230874706116</v>
      </c>
      <c r="I30" s="202">
        <v>0.68470171980092687</v>
      </c>
      <c r="J30" s="201">
        <v>1346.3347795899999</v>
      </c>
      <c r="K30" s="202">
        <v>-16.55195763941461</v>
      </c>
      <c r="L30" s="202">
        <v>-45.117849932593948</v>
      </c>
      <c r="M30" s="202">
        <v>-16.092227826224644</v>
      </c>
      <c r="N30" s="17"/>
      <c r="O30" s="17"/>
      <c r="P30" s="17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1">
        <v>12346.641329919999</v>
      </c>
      <c r="C31" s="202">
        <v>28.273889739951585</v>
      </c>
      <c r="D31" s="202">
        <v>23.636818984497324</v>
      </c>
      <c r="E31" s="202">
        <v>2.6175963771669473</v>
      </c>
      <c r="F31" s="201">
        <v>10174.001797319999</v>
      </c>
      <c r="G31" s="202">
        <v>34.172970591897865</v>
      </c>
      <c r="H31" s="202">
        <v>27.407436436810386</v>
      </c>
      <c r="I31" s="202">
        <v>2.5519840768299957</v>
      </c>
      <c r="J31" s="201">
        <v>2172.6395326000002</v>
      </c>
      <c r="K31" s="202">
        <v>6.3732887641029521</v>
      </c>
      <c r="L31" s="202">
        <v>8.5879621283706911</v>
      </c>
      <c r="M31" s="202">
        <v>2.9259650682409415</v>
      </c>
      <c r="N31" s="17"/>
      <c r="O31" s="17"/>
      <c r="P31" s="17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1">
        <v>34945.887353110003</v>
      </c>
      <c r="C32" s="202">
        <v>33.57392466279012</v>
      </c>
      <c r="D32" s="202">
        <v>30.581937390729308</v>
      </c>
      <c r="E32" s="202">
        <v>2.2773983575802532</v>
      </c>
      <c r="F32" s="201">
        <v>30147.852916920001</v>
      </c>
      <c r="G32" s="202">
        <v>42.126289932392808</v>
      </c>
      <c r="H32" s="202">
        <v>37.182485476097384</v>
      </c>
      <c r="I32" s="202">
        <v>1.8535695982324398</v>
      </c>
      <c r="J32" s="201">
        <v>4798.0344361899997</v>
      </c>
      <c r="K32" s="202">
        <v>-3.0737399710109656</v>
      </c>
      <c r="L32" s="202">
        <v>0.26830215901645715</v>
      </c>
      <c r="M32" s="202">
        <v>5.023351157800974</v>
      </c>
      <c r="N32" s="17"/>
      <c r="O32" s="17"/>
      <c r="P32" s="17"/>
      <c r="Q32" s="65"/>
      <c r="R32" s="65"/>
      <c r="S32" s="65"/>
      <c r="U32" s="17"/>
      <c r="V32" s="17"/>
      <c r="W32" s="17"/>
      <c r="X32" s="65"/>
      <c r="Y32" s="65"/>
      <c r="Z32" s="65"/>
    </row>
    <row r="33" spans="1:27" s="41" customFormat="1" ht="20.100000000000001" customHeight="1">
      <c r="A33" s="20" t="s">
        <v>42</v>
      </c>
      <c r="B33" s="201">
        <v>2625.6669432600002</v>
      </c>
      <c r="C33" s="202">
        <v>-49.005088013927832</v>
      </c>
      <c r="D33" s="202">
        <v>-38.67249119323629</v>
      </c>
      <c r="E33" s="202">
        <v>-6.6941475022587724</v>
      </c>
      <c r="F33" s="201">
        <v>1122.17677555</v>
      </c>
      <c r="G33" s="202">
        <v>-51.372943648904275</v>
      </c>
      <c r="H33" s="202">
        <v>-22.15380034615076</v>
      </c>
      <c r="I33" s="202">
        <v>-2.9860680668936084</v>
      </c>
      <c r="J33" s="201">
        <v>1503.4901677099999</v>
      </c>
      <c r="K33" s="202">
        <v>-47.081806146268491</v>
      </c>
      <c r="L33" s="202">
        <v>-47.057496929379028</v>
      </c>
      <c r="M33" s="202">
        <v>-9.2821712301350203</v>
      </c>
      <c r="N33" s="17"/>
      <c r="O33" s="17"/>
      <c r="P33" s="17"/>
      <c r="Q33" s="65"/>
      <c r="R33" s="65"/>
      <c r="S33" s="65"/>
      <c r="U33" s="17"/>
      <c r="V33" s="17"/>
      <c r="W33" s="17"/>
      <c r="X33" s="65"/>
      <c r="Y33" s="65"/>
      <c r="Z33" s="65"/>
    </row>
    <row r="34" spans="1:27" s="41" customFormat="1" ht="20.100000000000001" customHeight="1">
      <c r="A34" s="20" t="s">
        <v>43</v>
      </c>
      <c r="B34" s="201">
        <v>12885.07816762</v>
      </c>
      <c r="C34" s="202">
        <v>24.860731682919351</v>
      </c>
      <c r="D34" s="202">
        <v>14.024051015634271</v>
      </c>
      <c r="E34" s="202">
        <v>0.56988360982390418</v>
      </c>
      <c r="F34" s="201">
        <v>8334.7637103100005</v>
      </c>
      <c r="G34" s="202">
        <v>26.978472507650423</v>
      </c>
      <c r="H34" s="202">
        <v>10.119929889003856</v>
      </c>
      <c r="I34" s="202">
        <v>0.759976519164411</v>
      </c>
      <c r="J34" s="201">
        <v>4550.3144573099999</v>
      </c>
      <c r="K34" s="202">
        <v>21.159452088978298</v>
      </c>
      <c r="L34" s="202">
        <v>21.942972093380078</v>
      </c>
      <c r="M34" s="202">
        <v>0.22354611867274343</v>
      </c>
      <c r="N34" s="17"/>
      <c r="O34" s="17"/>
      <c r="P34" s="17"/>
      <c r="Q34" s="65"/>
      <c r="R34" s="65"/>
      <c r="S34" s="65"/>
      <c r="U34" s="17"/>
      <c r="V34" s="17"/>
      <c r="W34" s="17"/>
      <c r="X34" s="65"/>
      <c r="Y34" s="65"/>
      <c r="Z34" s="65"/>
    </row>
    <row r="35" spans="1:27" s="41" customFormat="1" ht="20.100000000000001" customHeight="1">
      <c r="A35" s="20" t="s">
        <v>44</v>
      </c>
      <c r="B35" s="201">
        <v>13629.71293172</v>
      </c>
      <c r="C35" s="202">
        <v>29.91114183521691</v>
      </c>
      <c r="D35" s="202">
        <v>23.278271922196708</v>
      </c>
      <c r="E35" s="202">
        <v>14.145116500612588</v>
      </c>
      <c r="F35" s="201">
        <v>10482.674108290001</v>
      </c>
      <c r="G35" s="202">
        <v>5.9877550739451522</v>
      </c>
      <c r="H35" s="202">
        <v>24.370633543425498</v>
      </c>
      <c r="I35" s="202">
        <v>7.6814680646769062</v>
      </c>
      <c r="J35" s="201">
        <v>3147.0388234299999</v>
      </c>
      <c r="K35" s="202">
        <v>423.5395981478955</v>
      </c>
      <c r="L35" s="202">
        <v>19.774130720211545</v>
      </c>
      <c r="M35" s="202">
        <v>42.671274516312792</v>
      </c>
      <c r="N35" s="17"/>
      <c r="O35" s="17"/>
      <c r="P35" s="17"/>
      <c r="Q35" s="65"/>
      <c r="R35" s="65"/>
      <c r="S35" s="65"/>
      <c r="U35" s="17"/>
      <c r="V35" s="17"/>
      <c r="W35" s="17"/>
      <c r="X35" s="65"/>
      <c r="Y35" s="65"/>
      <c r="Z35" s="65"/>
    </row>
    <row r="36" spans="1:27" s="41" customFormat="1" ht="20.100000000000001" customHeight="1">
      <c r="A36" s="20" t="s">
        <v>45</v>
      </c>
      <c r="B36" s="201">
        <v>3732.3118806500001</v>
      </c>
      <c r="C36" s="202">
        <v>24.507865968634775</v>
      </c>
      <c r="D36" s="202">
        <v>16.947091647529746</v>
      </c>
      <c r="E36" s="202">
        <v>0.69982143538507557</v>
      </c>
      <c r="F36" s="201">
        <v>3714.3742230500002</v>
      </c>
      <c r="G36" s="202">
        <v>24.036910406923326</v>
      </c>
      <c r="H36" s="202">
        <v>16.51954088105289</v>
      </c>
      <c r="I36" s="202">
        <v>0.492818837064533</v>
      </c>
      <c r="J36" s="201">
        <v>17.937657600000001</v>
      </c>
      <c r="K36" s="202">
        <v>482.43501942820558</v>
      </c>
      <c r="L36" s="202">
        <v>386.90773274130368</v>
      </c>
      <c r="M36" s="202">
        <v>75.600707905799624</v>
      </c>
      <c r="N36" s="17"/>
      <c r="O36" s="17"/>
      <c r="P36" s="17"/>
      <c r="Q36" s="65"/>
      <c r="R36" s="65"/>
      <c r="S36" s="65"/>
      <c r="U36" s="17"/>
      <c r="V36" s="17"/>
      <c r="W36" s="17"/>
      <c r="X36" s="65"/>
      <c r="Y36" s="65"/>
      <c r="Z36" s="65"/>
    </row>
    <row r="37" spans="1:27" s="41" customFormat="1" ht="20.100000000000001" customHeight="1">
      <c r="A37" s="102" t="s">
        <v>46</v>
      </c>
      <c r="B37" s="203">
        <v>6579.1403776699999</v>
      </c>
      <c r="C37" s="204">
        <v>20.414009231820174</v>
      </c>
      <c r="D37" s="204">
        <v>21.279560391445003</v>
      </c>
      <c r="E37" s="204">
        <v>-0.65806187382872849</v>
      </c>
      <c r="F37" s="203">
        <v>6358.3451121199996</v>
      </c>
      <c r="G37" s="204">
        <v>34.57159036628596</v>
      </c>
      <c r="H37" s="204">
        <v>32.041380243123655</v>
      </c>
      <c r="I37" s="204">
        <v>-0.43821286683383676</v>
      </c>
      <c r="J37" s="203">
        <v>220.79526555000001</v>
      </c>
      <c r="K37" s="204">
        <v>-70.117871517866121</v>
      </c>
      <c r="L37" s="204">
        <v>-63.76568611687631</v>
      </c>
      <c r="M37" s="204">
        <v>-6.5974910339717781</v>
      </c>
      <c r="N37" s="17"/>
      <c r="O37" s="17"/>
      <c r="P37" s="17"/>
      <c r="Q37" s="65"/>
      <c r="R37" s="65"/>
      <c r="S37" s="65"/>
      <c r="U37" s="17"/>
      <c r="V37" s="17"/>
      <c r="W37" s="17"/>
      <c r="X37" s="65"/>
      <c r="Y37" s="65"/>
      <c r="Z37" s="65"/>
    </row>
    <row r="38" spans="1:27">
      <c r="A38" s="21" t="s">
        <v>67</v>
      </c>
      <c r="B38" s="22"/>
      <c r="C38" s="23"/>
      <c r="D38" s="23"/>
      <c r="E38" s="23"/>
      <c r="F38" s="22"/>
      <c r="G38" s="23"/>
      <c r="H38" s="23"/>
      <c r="I38" s="23"/>
      <c r="J38" s="22"/>
      <c r="K38" s="23"/>
      <c r="L38" s="23"/>
      <c r="U38" s="41"/>
      <c r="V38" s="41"/>
      <c r="W38" s="41"/>
      <c r="X38" s="64"/>
      <c r="Y38" s="64"/>
      <c r="Z38" s="64"/>
    </row>
    <row r="39" spans="1:27" ht="46.5" customHeight="1">
      <c r="A39" s="228" t="s">
        <v>74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</row>
    <row r="40" spans="1:27" ht="15">
      <c r="A40" s="4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  <mergeCell ref="A39:L39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1.42578125" style="24" customWidth="1"/>
    <col min="2" max="2" width="10.7109375" style="26" customWidth="1"/>
    <col min="3" max="3" width="8.42578125" style="26" customWidth="1"/>
    <col min="4" max="4" width="8.5703125" style="26" customWidth="1"/>
    <col min="5" max="5" width="7.5703125" style="26" customWidth="1"/>
    <col min="6" max="6" width="11.42578125" style="26" customWidth="1"/>
    <col min="7" max="7" width="8.140625" style="26" customWidth="1"/>
    <col min="8" max="8" width="9" style="26" customWidth="1"/>
    <col min="9" max="9" width="7.5703125" style="26" customWidth="1"/>
    <col min="10" max="10" width="10.7109375" style="26" customWidth="1"/>
    <col min="11" max="11" width="8.5703125" style="26" customWidth="1"/>
    <col min="12" max="12" width="9.140625" style="26" customWidth="1"/>
    <col min="13" max="13" width="7.5703125" style="26" customWidth="1"/>
    <col min="14" max="14" width="14.85546875" style="26" customWidth="1"/>
    <col min="15" max="15" width="9.140625" style="26"/>
    <col min="16" max="16" width="18.42578125" style="26" customWidth="1"/>
    <col min="17" max="16384" width="9.140625" style="11"/>
  </cols>
  <sheetData>
    <row r="1" spans="1:26">
      <c r="L1" s="213" t="s">
        <v>85</v>
      </c>
      <c r="M1" s="213"/>
    </row>
    <row r="2" spans="1:26" ht="17.25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6">
      <c r="A3" s="236" t="s">
        <v>96</v>
      </c>
      <c r="B3" s="236"/>
      <c r="C3" s="236"/>
      <c r="D3" s="236"/>
      <c r="E3" s="236"/>
      <c r="F3" s="236"/>
      <c r="G3" s="236"/>
    </row>
    <row r="4" spans="1:26">
      <c r="A4" s="12"/>
      <c r="N4" s="27"/>
      <c r="O4" s="27"/>
      <c r="P4" s="27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  <c r="O5" s="156"/>
      <c r="P5" s="156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  <c r="O6" s="156"/>
      <c r="P6" s="156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  <c r="O7" s="156"/>
      <c r="P7" s="156"/>
    </row>
    <row r="8" spans="1:26" s="62" customFormat="1" ht="68.4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5"/>
      <c r="O8" s="235"/>
      <c r="P8" s="235"/>
      <c r="Q8" s="250"/>
      <c r="R8" s="250"/>
      <c r="S8" s="250"/>
      <c r="T8" s="67"/>
      <c r="U8" s="251"/>
      <c r="V8" s="251"/>
      <c r="W8" s="251"/>
      <c r="X8" s="250"/>
      <c r="Y8" s="250"/>
      <c r="Z8" s="250"/>
    </row>
    <row r="9" spans="1:26" s="14" customFormat="1">
      <c r="A9" s="13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5"/>
      <c r="O9" s="235"/>
      <c r="P9" s="235"/>
      <c r="Q9" s="250"/>
      <c r="R9" s="250"/>
      <c r="S9" s="250"/>
      <c r="T9" s="44"/>
      <c r="U9" s="251"/>
      <c r="V9" s="251"/>
      <c r="W9" s="251"/>
      <c r="X9" s="250"/>
      <c r="Y9" s="250"/>
      <c r="Z9" s="250"/>
    </row>
    <row r="10" spans="1:26" s="14" customFormat="1" ht="12.75" customHeight="1">
      <c r="A10" s="10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2"/>
      <c r="O10" s="232"/>
      <c r="P10" s="232"/>
      <c r="Q10" s="63"/>
      <c r="R10" s="63"/>
      <c r="S10" s="63"/>
      <c r="T10" s="44"/>
      <c r="U10" s="252"/>
      <c r="V10" s="252"/>
      <c r="W10" s="252"/>
      <c r="X10" s="63"/>
      <c r="Y10" s="63"/>
      <c r="Z10" s="63"/>
    </row>
    <row r="11" spans="1:26" s="19" customFormat="1" ht="17.25" customHeight="1">
      <c r="A11" s="112" t="s">
        <v>19</v>
      </c>
      <c r="B11" s="206">
        <v>325205.68356979999</v>
      </c>
      <c r="C11" s="207">
        <v>23.425305902197294</v>
      </c>
      <c r="D11" s="207">
        <v>18.932549079805568</v>
      </c>
      <c r="E11" s="207">
        <v>2.8771934406933752</v>
      </c>
      <c r="F11" s="206">
        <v>315362.79305764998</v>
      </c>
      <c r="G11" s="207">
        <v>25.656503154698143</v>
      </c>
      <c r="H11" s="207">
        <v>20.248607001558995</v>
      </c>
      <c r="I11" s="207">
        <v>3.0230057563687325</v>
      </c>
      <c r="J11" s="206">
        <v>9842.8905121499993</v>
      </c>
      <c r="K11" s="207">
        <v>-21.330355758442096</v>
      </c>
      <c r="L11" s="207">
        <v>-11.944681501896468</v>
      </c>
      <c r="M11" s="207">
        <v>-1.5855965859823726</v>
      </c>
      <c r="N11" s="113"/>
      <c r="O11" s="113"/>
      <c r="P11" s="113"/>
      <c r="Q11" s="64"/>
      <c r="R11" s="64"/>
      <c r="S11" s="64"/>
      <c r="U11" s="16"/>
      <c r="V11" s="16"/>
      <c r="W11" s="16"/>
      <c r="X11" s="64"/>
      <c r="Y11" s="64"/>
      <c r="Z11" s="64"/>
    </row>
    <row r="12" spans="1:26" s="116" customFormat="1" ht="42.75" customHeight="1">
      <c r="A12" s="150" t="s">
        <v>22</v>
      </c>
      <c r="B12" s="211">
        <v>0</v>
      </c>
      <c r="C12" s="211" t="s">
        <v>95</v>
      </c>
      <c r="D12" s="211" t="s">
        <v>95</v>
      </c>
      <c r="E12" s="211" t="s">
        <v>95</v>
      </c>
      <c r="F12" s="211">
        <v>0</v>
      </c>
      <c r="G12" s="211" t="s">
        <v>95</v>
      </c>
      <c r="H12" s="211" t="s">
        <v>95</v>
      </c>
      <c r="I12" s="211" t="s">
        <v>95</v>
      </c>
      <c r="J12" s="211" t="s">
        <v>95</v>
      </c>
      <c r="K12" s="211" t="s">
        <v>95</v>
      </c>
      <c r="L12" s="211" t="s">
        <v>95</v>
      </c>
      <c r="M12" s="211" t="s">
        <v>95</v>
      </c>
      <c r="N12" s="40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19" customFormat="1" ht="20.100000000000001" customHeight="1">
      <c r="A13" s="178" t="s">
        <v>23</v>
      </c>
      <c r="B13" s="208"/>
      <c r="C13" s="205"/>
      <c r="D13" s="205"/>
      <c r="E13" s="205"/>
      <c r="F13" s="208"/>
      <c r="G13" s="205"/>
      <c r="H13" s="205"/>
      <c r="I13" s="205"/>
      <c r="J13" s="208"/>
      <c r="K13" s="205"/>
      <c r="L13" s="205"/>
      <c r="M13" s="205"/>
      <c r="N13" s="40"/>
      <c r="O13" s="40"/>
      <c r="P13" s="40"/>
      <c r="Q13" s="65"/>
      <c r="R13" s="65"/>
      <c r="S13" s="65"/>
      <c r="U13" s="17"/>
      <c r="V13" s="17"/>
      <c r="W13" s="17"/>
      <c r="X13" s="65"/>
      <c r="Y13" s="65"/>
      <c r="Z13" s="65"/>
    </row>
    <row r="14" spans="1:26" s="19" customFormat="1" ht="20.100000000000001" customHeight="1">
      <c r="A14" s="35" t="s">
        <v>24</v>
      </c>
      <c r="B14" s="208">
        <v>7502.0772190099997</v>
      </c>
      <c r="C14" s="205">
        <v>23.45480883108273</v>
      </c>
      <c r="D14" s="205">
        <v>17.542853791786726</v>
      </c>
      <c r="E14" s="205">
        <v>2.6430636816391342</v>
      </c>
      <c r="F14" s="208">
        <v>7456.7134139099999</v>
      </c>
      <c r="G14" s="205">
        <v>24.282672657987376</v>
      </c>
      <c r="H14" s="205">
        <v>17.854341209990721</v>
      </c>
      <c r="I14" s="205">
        <v>2.6747178283152522</v>
      </c>
      <c r="J14" s="208">
        <v>45.3638051</v>
      </c>
      <c r="K14" s="205">
        <v>-41.069717269988637</v>
      </c>
      <c r="L14" s="205">
        <v>-18.056802626848494</v>
      </c>
      <c r="M14" s="205">
        <v>-2.307626295166358</v>
      </c>
      <c r="N14" s="40"/>
      <c r="O14" s="40"/>
      <c r="P14" s="40"/>
      <c r="Q14" s="65"/>
      <c r="R14" s="65"/>
      <c r="S14" s="65"/>
      <c r="U14" s="17"/>
      <c r="V14" s="17"/>
      <c r="W14" s="17"/>
      <c r="X14" s="65"/>
      <c r="Y14" s="65"/>
      <c r="Z14" s="65"/>
    </row>
    <row r="15" spans="1:26" s="19" customFormat="1" ht="20.100000000000001" customHeight="1">
      <c r="A15" s="35" t="s">
        <v>25</v>
      </c>
      <c r="B15" s="208">
        <v>4943.9745100399996</v>
      </c>
      <c r="C15" s="205">
        <v>20.591103325028627</v>
      </c>
      <c r="D15" s="205">
        <v>16.354064014363061</v>
      </c>
      <c r="E15" s="205">
        <v>2.4765572162254443</v>
      </c>
      <c r="F15" s="208">
        <v>4879.8973595500001</v>
      </c>
      <c r="G15" s="205">
        <v>23.111268360489248</v>
      </c>
      <c r="H15" s="205">
        <v>17.268345243326038</v>
      </c>
      <c r="I15" s="205">
        <v>2.5347065186587514</v>
      </c>
      <c r="J15" s="208">
        <v>64.077150489999994</v>
      </c>
      <c r="K15" s="205">
        <v>-52.875200377649413</v>
      </c>
      <c r="L15" s="205">
        <v>-26.993708879564011</v>
      </c>
      <c r="M15" s="205">
        <v>-1.7661426598719032</v>
      </c>
      <c r="N15" s="40"/>
      <c r="O15" s="40"/>
      <c r="P15" s="40"/>
      <c r="Q15" s="65"/>
      <c r="R15" s="65"/>
      <c r="S15" s="65"/>
      <c r="U15" s="17"/>
      <c r="V15" s="17"/>
      <c r="W15" s="17"/>
      <c r="X15" s="65"/>
      <c r="Y15" s="65"/>
      <c r="Z15" s="65"/>
    </row>
    <row r="16" spans="1:26" s="41" customFormat="1" ht="20.100000000000001" customHeight="1">
      <c r="A16" s="35" t="s">
        <v>26</v>
      </c>
      <c r="B16" s="208">
        <v>31827.386198460001</v>
      </c>
      <c r="C16" s="205">
        <v>19.138638861759659</v>
      </c>
      <c r="D16" s="205">
        <v>11.198257664550979</v>
      </c>
      <c r="E16" s="205">
        <v>1.4577742365295308</v>
      </c>
      <c r="F16" s="208">
        <v>31581.167305999999</v>
      </c>
      <c r="G16" s="205">
        <v>20.621539765625357</v>
      </c>
      <c r="H16" s="205">
        <v>12.042793305274643</v>
      </c>
      <c r="I16" s="205">
        <v>1.4859893002893614</v>
      </c>
      <c r="J16" s="208">
        <v>246.21889246000001</v>
      </c>
      <c r="K16" s="205">
        <v>-53.766024264762159</v>
      </c>
      <c r="L16" s="205">
        <v>-43.462616026115576</v>
      </c>
      <c r="M16" s="205">
        <v>-2.0356382225382248</v>
      </c>
      <c r="N16" s="40"/>
      <c r="O16" s="40"/>
      <c r="P16" s="40"/>
      <c r="Q16" s="65"/>
      <c r="R16" s="65"/>
      <c r="S16" s="65"/>
      <c r="U16" s="17"/>
      <c r="V16" s="17"/>
      <c r="W16" s="17"/>
      <c r="X16" s="65"/>
      <c r="Y16" s="65"/>
      <c r="Z16" s="65"/>
    </row>
    <row r="17" spans="1:26" s="41" customFormat="1" ht="20.100000000000001" customHeight="1">
      <c r="A17" s="35" t="s">
        <v>27</v>
      </c>
      <c r="B17" s="208">
        <v>2056.8562218299999</v>
      </c>
      <c r="C17" s="205">
        <v>-11.100249782640148</v>
      </c>
      <c r="D17" s="205">
        <v>-0.78912147709915814</v>
      </c>
      <c r="E17" s="205">
        <v>0.98067801391596277</v>
      </c>
      <c r="F17" s="208">
        <v>2019.7532898899999</v>
      </c>
      <c r="G17" s="205">
        <v>-11.268856959206758</v>
      </c>
      <c r="H17" s="205">
        <v>-0.7445286120290433</v>
      </c>
      <c r="I17" s="205">
        <v>1.0402856356740386</v>
      </c>
      <c r="J17" s="208">
        <v>37.102931939999998</v>
      </c>
      <c r="K17" s="205">
        <v>-0.84346043051412778</v>
      </c>
      <c r="L17" s="205">
        <v>-3.1575846023932286</v>
      </c>
      <c r="M17" s="205">
        <v>-2.1613340358086646</v>
      </c>
      <c r="N17" s="40"/>
      <c r="O17" s="40"/>
      <c r="P17" s="40"/>
      <c r="Q17" s="65"/>
      <c r="R17" s="65"/>
      <c r="S17" s="65"/>
      <c r="U17" s="17"/>
      <c r="V17" s="17"/>
      <c r="W17" s="17"/>
      <c r="X17" s="65"/>
      <c r="Y17" s="65"/>
      <c r="Z17" s="65"/>
    </row>
    <row r="18" spans="1:26" s="41" customFormat="1" ht="20.100000000000001" customHeight="1">
      <c r="A18" s="35" t="s">
        <v>28</v>
      </c>
      <c r="B18" s="208">
        <v>5084.9572158999999</v>
      </c>
      <c r="C18" s="205">
        <v>24.623314841903181</v>
      </c>
      <c r="D18" s="205">
        <v>16.830975754367827</v>
      </c>
      <c r="E18" s="205">
        <v>2.962889453617862</v>
      </c>
      <c r="F18" s="208">
        <v>5078.5976957499997</v>
      </c>
      <c r="G18" s="205">
        <v>25.198433623014708</v>
      </c>
      <c r="H18" s="205">
        <v>17.139219881611893</v>
      </c>
      <c r="I18" s="205">
        <v>2.9696077008545672</v>
      </c>
      <c r="J18" s="208">
        <v>6.3595201499999998</v>
      </c>
      <c r="K18" s="205">
        <v>-73.304988521853062</v>
      </c>
      <c r="L18" s="205">
        <v>-62.329790106751418</v>
      </c>
      <c r="M18" s="205">
        <v>-2.1361534856650337</v>
      </c>
      <c r="N18" s="40"/>
      <c r="O18" s="40"/>
      <c r="P18" s="40"/>
      <c r="Q18" s="65"/>
      <c r="R18" s="65"/>
      <c r="S18" s="65"/>
      <c r="U18" s="17"/>
      <c r="V18" s="17"/>
      <c r="W18" s="17"/>
      <c r="X18" s="65"/>
      <c r="Y18" s="65"/>
      <c r="Z18" s="65"/>
    </row>
    <row r="19" spans="1:26" s="41" customFormat="1" ht="20.100000000000001" customHeight="1">
      <c r="A19" s="35" t="s">
        <v>29</v>
      </c>
      <c r="B19" s="208">
        <v>4509.6216296499997</v>
      </c>
      <c r="C19" s="205">
        <v>21.541420686222935</v>
      </c>
      <c r="D19" s="205">
        <v>14.5080855670695</v>
      </c>
      <c r="E19" s="205">
        <v>1.9217605218260445</v>
      </c>
      <c r="F19" s="208">
        <v>4342.7571983799999</v>
      </c>
      <c r="G19" s="205">
        <v>24.246625270556848</v>
      </c>
      <c r="H19" s="205">
        <v>15.900675183757244</v>
      </c>
      <c r="I19" s="205">
        <v>2.4950973680404758</v>
      </c>
      <c r="J19" s="208">
        <v>166.86443127000001</v>
      </c>
      <c r="K19" s="205">
        <v>-22.41969928748621</v>
      </c>
      <c r="L19" s="205">
        <v>-12.769566891666202</v>
      </c>
      <c r="M19" s="205">
        <v>-11.030607147440463</v>
      </c>
      <c r="N19" s="40"/>
      <c r="O19" s="40"/>
      <c r="P19" s="40"/>
      <c r="Q19" s="65"/>
      <c r="R19" s="65"/>
      <c r="S19" s="65"/>
      <c r="U19" s="17"/>
      <c r="V19" s="17"/>
      <c r="W19" s="17"/>
      <c r="X19" s="65"/>
      <c r="Y19" s="65"/>
      <c r="Z19" s="65"/>
    </row>
    <row r="20" spans="1:26" s="41" customFormat="1" ht="20.100000000000001" customHeight="1">
      <c r="A20" s="35" t="s">
        <v>30</v>
      </c>
      <c r="B20" s="208">
        <v>5219.2874025000001</v>
      </c>
      <c r="C20" s="205">
        <v>0.90546508146198335</v>
      </c>
      <c r="D20" s="205">
        <v>5.9366881248226377</v>
      </c>
      <c r="E20" s="205">
        <v>1.6130773509255789</v>
      </c>
      <c r="F20" s="208">
        <v>5047.3739253499998</v>
      </c>
      <c r="G20" s="205">
        <v>1.7453393741227075</v>
      </c>
      <c r="H20" s="205">
        <v>6.8342461143676303</v>
      </c>
      <c r="I20" s="205">
        <v>2.0304061603404477</v>
      </c>
      <c r="J20" s="208">
        <v>171.91347715000001</v>
      </c>
      <c r="K20" s="205">
        <v>-18.77900122932806</v>
      </c>
      <c r="L20" s="205">
        <v>-15.023935372176027</v>
      </c>
      <c r="M20" s="205">
        <v>-9.2812711178616496</v>
      </c>
      <c r="N20" s="40"/>
      <c r="O20" s="40"/>
      <c r="P20" s="40"/>
      <c r="Q20" s="65"/>
      <c r="R20" s="65"/>
      <c r="S20" s="65"/>
      <c r="U20" s="17"/>
      <c r="V20" s="17"/>
      <c r="W20" s="17"/>
      <c r="X20" s="65"/>
      <c r="Y20" s="65"/>
      <c r="Z20" s="65"/>
    </row>
    <row r="21" spans="1:26" s="41" customFormat="1" ht="20.100000000000001" customHeight="1">
      <c r="A21" s="35" t="s">
        <v>31</v>
      </c>
      <c r="B21" s="208">
        <v>5679.7863395900004</v>
      </c>
      <c r="C21" s="205">
        <v>27.580010368485162</v>
      </c>
      <c r="D21" s="205">
        <v>18.077198087543962</v>
      </c>
      <c r="E21" s="205">
        <v>2.9698120426761676</v>
      </c>
      <c r="F21" s="208">
        <v>5667.6849720600003</v>
      </c>
      <c r="G21" s="205">
        <v>28.519297830784183</v>
      </c>
      <c r="H21" s="205">
        <v>18.203885151759764</v>
      </c>
      <c r="I21" s="205">
        <v>2.9812541492019591</v>
      </c>
      <c r="J21" s="208">
        <v>12.101367529999999</v>
      </c>
      <c r="K21" s="205">
        <v>-71.155041128885202</v>
      </c>
      <c r="L21" s="205">
        <v>-21.384753114356812</v>
      </c>
      <c r="M21" s="205">
        <v>-2.1234688827847918</v>
      </c>
      <c r="N21" s="40"/>
      <c r="O21" s="40"/>
      <c r="P21" s="40"/>
      <c r="Q21" s="65"/>
      <c r="R21" s="65"/>
      <c r="S21" s="65"/>
      <c r="U21" s="17"/>
      <c r="V21" s="17"/>
      <c r="W21" s="17"/>
      <c r="X21" s="65"/>
      <c r="Y21" s="65"/>
      <c r="Z21" s="65"/>
    </row>
    <row r="22" spans="1:26" s="66" customFormat="1" ht="27" customHeight="1">
      <c r="A22" s="34" t="s">
        <v>1</v>
      </c>
      <c r="B22" s="208">
        <v>171542.91992009</v>
      </c>
      <c r="C22" s="205">
        <v>29.193858986477778</v>
      </c>
      <c r="D22" s="205">
        <v>24.197567006812989</v>
      </c>
      <c r="E22" s="205">
        <v>3.4211501358850427</v>
      </c>
      <c r="F22" s="208">
        <v>163706.72839418001</v>
      </c>
      <c r="G22" s="205">
        <v>32.008499682787914</v>
      </c>
      <c r="H22" s="205">
        <v>26.128845025334527</v>
      </c>
      <c r="I22" s="205">
        <v>3.6395510123313954</v>
      </c>
      <c r="J22" s="208">
        <v>7836.1915259099997</v>
      </c>
      <c r="K22" s="205">
        <v>-10.619278959653087</v>
      </c>
      <c r="L22" s="205">
        <v>-5.9026306801729334</v>
      </c>
      <c r="M22" s="205">
        <v>-0.93988099307989614</v>
      </c>
      <c r="N22" s="115"/>
      <c r="O22" s="18"/>
      <c r="P22" s="40"/>
      <c r="Q22" s="64"/>
      <c r="R22" s="64"/>
      <c r="S22" s="64"/>
      <c r="U22" s="17"/>
      <c r="V22" s="17"/>
      <c r="W22" s="17"/>
      <c r="X22" s="65"/>
      <c r="Y22" s="65"/>
      <c r="Z22" s="65"/>
    </row>
    <row r="23" spans="1:26" s="41" customFormat="1" ht="20.100000000000001" customHeight="1">
      <c r="A23" s="35" t="s">
        <v>32</v>
      </c>
      <c r="B23" s="208">
        <v>4257.8616400199999</v>
      </c>
      <c r="C23" s="205">
        <v>18.273618417234516</v>
      </c>
      <c r="D23" s="205">
        <v>16.622971132991921</v>
      </c>
      <c r="E23" s="205">
        <v>2.3256683127554965</v>
      </c>
      <c r="F23" s="208">
        <v>4216.6477537199999</v>
      </c>
      <c r="G23" s="205">
        <v>21.087403832538314</v>
      </c>
      <c r="H23" s="205">
        <v>17.752836959716717</v>
      </c>
      <c r="I23" s="205">
        <v>2.5373457996847435</v>
      </c>
      <c r="J23" s="208">
        <v>41.213886299999999</v>
      </c>
      <c r="K23" s="205">
        <v>-64.981633787427995</v>
      </c>
      <c r="L23" s="205">
        <v>-41.150067983817785</v>
      </c>
      <c r="M23" s="205">
        <v>-15.517877831770335</v>
      </c>
      <c r="N23" s="40"/>
      <c r="O23" s="40"/>
      <c r="P23" s="40"/>
      <c r="Q23" s="65"/>
      <c r="R23" s="65"/>
      <c r="S23" s="65"/>
      <c r="U23" s="17"/>
      <c r="V23" s="17"/>
      <c r="W23" s="17"/>
      <c r="X23" s="65"/>
      <c r="Y23" s="65"/>
      <c r="Z23" s="65"/>
    </row>
    <row r="24" spans="1:26" s="41" customFormat="1" ht="20.100000000000001" customHeight="1">
      <c r="A24" s="35" t="s">
        <v>33</v>
      </c>
      <c r="B24" s="208">
        <v>708.99560076</v>
      </c>
      <c r="C24" s="205">
        <v>-20.272558937756216</v>
      </c>
      <c r="D24" s="205">
        <v>-5.3158923056758738</v>
      </c>
      <c r="E24" s="205">
        <v>0.25305889492692302</v>
      </c>
      <c r="F24" s="208">
        <v>632.72222865000003</v>
      </c>
      <c r="G24" s="205">
        <v>-22.007928605693877</v>
      </c>
      <c r="H24" s="205">
        <v>-5.5695090227289086</v>
      </c>
      <c r="I24" s="205">
        <v>0.43237032979581613</v>
      </c>
      <c r="J24" s="208">
        <v>76.273372109999997</v>
      </c>
      <c r="K24" s="205">
        <v>-2.2254562072637185</v>
      </c>
      <c r="L24" s="205">
        <v>-3.1583061298193797</v>
      </c>
      <c r="M24" s="205">
        <v>-1.2100849677613041</v>
      </c>
      <c r="N24" s="40"/>
      <c r="O24" s="40"/>
      <c r="P24" s="40"/>
      <c r="Q24" s="65"/>
      <c r="R24" s="65"/>
      <c r="S24" s="65"/>
      <c r="U24" s="17"/>
      <c r="V24" s="17"/>
      <c r="W24" s="17"/>
      <c r="X24" s="65"/>
      <c r="Y24" s="65"/>
      <c r="Z24" s="65"/>
    </row>
    <row r="25" spans="1:26" s="41" customFormat="1" ht="20.100000000000001" customHeight="1">
      <c r="A25" s="35" t="s">
        <v>34</v>
      </c>
      <c r="B25" s="208">
        <v>17235.454020329998</v>
      </c>
      <c r="C25" s="205">
        <v>27.129914500743268</v>
      </c>
      <c r="D25" s="205">
        <v>18.892712281740344</v>
      </c>
      <c r="E25" s="205">
        <v>3.4971587135842412</v>
      </c>
      <c r="F25" s="208">
        <v>17158.798463269999</v>
      </c>
      <c r="G25" s="205">
        <v>28.942509738874321</v>
      </c>
      <c r="H25" s="205">
        <v>19.734058272005853</v>
      </c>
      <c r="I25" s="205">
        <v>3.5278471484434704</v>
      </c>
      <c r="J25" s="208">
        <v>76.655557060000007</v>
      </c>
      <c r="K25" s="205">
        <v>-69.341510782759286</v>
      </c>
      <c r="L25" s="205">
        <v>-53.790325165945582</v>
      </c>
      <c r="M25" s="205">
        <v>-2.9428759393655355</v>
      </c>
      <c r="N25" s="40"/>
      <c r="O25" s="40"/>
      <c r="P25" s="40"/>
      <c r="Q25" s="65"/>
      <c r="R25" s="65"/>
      <c r="S25" s="65"/>
      <c r="U25" s="17"/>
      <c r="V25" s="17"/>
      <c r="W25" s="17"/>
      <c r="X25" s="65"/>
      <c r="Y25" s="65"/>
      <c r="Z25" s="65"/>
    </row>
    <row r="26" spans="1:26" s="41" customFormat="1" ht="20.100000000000001" customHeight="1">
      <c r="A26" s="35" t="s">
        <v>35</v>
      </c>
      <c r="B26" s="208">
        <v>4511.3397981199996</v>
      </c>
      <c r="C26" s="205">
        <v>15.901362494734755</v>
      </c>
      <c r="D26" s="205">
        <v>13.704708258670806</v>
      </c>
      <c r="E26" s="205">
        <v>1.9819339588131157</v>
      </c>
      <c r="F26" s="208">
        <v>4467.2146842399998</v>
      </c>
      <c r="G26" s="205">
        <v>16.449971169327782</v>
      </c>
      <c r="H26" s="205">
        <v>14.068560515239369</v>
      </c>
      <c r="I26" s="205">
        <v>2.0224323728946558</v>
      </c>
      <c r="J26" s="208">
        <v>44.125113880000001</v>
      </c>
      <c r="K26" s="205">
        <v>-21.526632323980706</v>
      </c>
      <c r="L26" s="205">
        <v>-14.050932888747298</v>
      </c>
      <c r="M26" s="205">
        <v>-1.9581443242972085</v>
      </c>
      <c r="N26" s="40"/>
      <c r="O26" s="40"/>
      <c r="P26" s="40"/>
      <c r="Q26" s="65"/>
      <c r="R26" s="65"/>
      <c r="S26" s="65"/>
      <c r="U26" s="17"/>
      <c r="V26" s="17"/>
      <c r="W26" s="17"/>
      <c r="X26" s="65"/>
      <c r="Y26" s="65"/>
      <c r="Z26" s="65"/>
    </row>
    <row r="27" spans="1:26" s="41" customFormat="1" ht="20.100000000000001" customHeight="1">
      <c r="A27" s="35" t="s">
        <v>36</v>
      </c>
      <c r="B27" s="208">
        <v>11420.90004321</v>
      </c>
      <c r="C27" s="205">
        <v>13.2494268750782</v>
      </c>
      <c r="D27" s="205">
        <v>10.854719781638721</v>
      </c>
      <c r="E27" s="205">
        <v>1.8711099714777646</v>
      </c>
      <c r="F27" s="208">
        <v>10677.90593538</v>
      </c>
      <c r="G27" s="205">
        <v>18.134803209197997</v>
      </c>
      <c r="H27" s="205">
        <v>13.051665392342258</v>
      </c>
      <c r="I27" s="205">
        <v>2.1491382012437441</v>
      </c>
      <c r="J27" s="208">
        <v>742.99410782999996</v>
      </c>
      <c r="K27" s="205">
        <v>-28.96697363119722</v>
      </c>
      <c r="L27" s="205">
        <v>-13.34614782667461</v>
      </c>
      <c r="M27" s="205">
        <v>-1.963682772991632</v>
      </c>
      <c r="N27" s="40"/>
      <c r="O27" s="40"/>
      <c r="P27" s="40"/>
      <c r="Q27" s="65"/>
      <c r="R27" s="65"/>
      <c r="S27" s="65"/>
      <c r="U27" s="17"/>
      <c r="V27" s="17"/>
      <c r="W27" s="17"/>
      <c r="X27" s="65"/>
      <c r="Y27" s="65"/>
      <c r="Z27" s="65"/>
    </row>
    <row r="28" spans="1:26" s="41" customFormat="1" ht="20.100000000000001" customHeight="1">
      <c r="A28" s="35" t="s">
        <v>37</v>
      </c>
      <c r="B28" s="208">
        <v>7612.3204273000001</v>
      </c>
      <c r="C28" s="205">
        <v>19.129768972501267</v>
      </c>
      <c r="D28" s="205">
        <v>15.602926971264935</v>
      </c>
      <c r="E28" s="205">
        <v>2.6808392401156453</v>
      </c>
      <c r="F28" s="208">
        <v>7595.6557160499997</v>
      </c>
      <c r="G28" s="205">
        <v>19.945320614384983</v>
      </c>
      <c r="H28" s="205">
        <v>15.676597389975669</v>
      </c>
      <c r="I28" s="205">
        <v>2.6910291439109528</v>
      </c>
      <c r="J28" s="208">
        <v>16.66471125</v>
      </c>
      <c r="K28" s="205">
        <v>-70.937581516624192</v>
      </c>
      <c r="L28" s="205">
        <v>-10.40468198309388</v>
      </c>
      <c r="M28" s="205">
        <v>-1.7622346013697552</v>
      </c>
      <c r="N28" s="40"/>
      <c r="O28" s="40"/>
      <c r="P28" s="40"/>
      <c r="Q28" s="65"/>
      <c r="R28" s="65"/>
      <c r="S28" s="65"/>
      <c r="U28" s="17"/>
      <c r="V28" s="17"/>
      <c r="W28" s="17"/>
      <c r="X28" s="65"/>
      <c r="Y28" s="65"/>
      <c r="Z28" s="65"/>
    </row>
    <row r="29" spans="1:26" s="41" customFormat="1" ht="20.100000000000001" customHeight="1">
      <c r="A29" s="20" t="s">
        <v>38</v>
      </c>
      <c r="B29" s="208">
        <v>4980.83913364</v>
      </c>
      <c r="C29" s="205">
        <v>24.369256717819667</v>
      </c>
      <c r="D29" s="205">
        <v>17.127562102489378</v>
      </c>
      <c r="E29" s="205">
        <v>2.5706951639407549</v>
      </c>
      <c r="F29" s="208">
        <v>4938.3049507799997</v>
      </c>
      <c r="G29" s="205">
        <v>26.02691321911945</v>
      </c>
      <c r="H29" s="205">
        <v>17.448904170125928</v>
      </c>
      <c r="I29" s="205">
        <v>2.6350465619193955</v>
      </c>
      <c r="J29" s="208">
        <v>42.534182860000001</v>
      </c>
      <c r="K29" s="205">
        <v>-50.786024348403444</v>
      </c>
      <c r="L29" s="205">
        <v>-11.109217064695798</v>
      </c>
      <c r="M29" s="205">
        <v>-4.3892951229048549</v>
      </c>
      <c r="N29" s="40"/>
      <c r="O29" s="40"/>
      <c r="P29" s="40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8">
        <v>3550.09040353</v>
      </c>
      <c r="C30" s="205">
        <v>10.759206628550004</v>
      </c>
      <c r="D30" s="205">
        <v>12.02900057905174</v>
      </c>
      <c r="E30" s="205">
        <v>2.2314388617792105</v>
      </c>
      <c r="F30" s="208">
        <v>3543.7925767000002</v>
      </c>
      <c r="G30" s="205">
        <v>11.879502953855109</v>
      </c>
      <c r="H30" s="205">
        <v>12.226946466127316</v>
      </c>
      <c r="I30" s="205">
        <v>2.2447096680467098</v>
      </c>
      <c r="J30" s="208">
        <v>6.29782683</v>
      </c>
      <c r="K30" s="205">
        <v>-83.305717868690664</v>
      </c>
      <c r="L30" s="205">
        <v>-43.774422490593722</v>
      </c>
      <c r="M30" s="205">
        <v>-4.7268815524156764</v>
      </c>
      <c r="N30" s="40"/>
      <c r="O30" s="40"/>
      <c r="P30" s="40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8">
        <v>3162.9295948700001</v>
      </c>
      <c r="C31" s="205">
        <v>25.621408899123566</v>
      </c>
      <c r="D31" s="205">
        <v>18.33095700346486</v>
      </c>
      <c r="E31" s="205">
        <v>2.4879199365089164</v>
      </c>
      <c r="F31" s="208">
        <v>3133.63518406</v>
      </c>
      <c r="G31" s="205">
        <v>27.612393280310172</v>
      </c>
      <c r="H31" s="205">
        <v>19.612655759140594</v>
      </c>
      <c r="I31" s="205">
        <v>2.5591266160924278</v>
      </c>
      <c r="J31" s="208">
        <v>29.294410809999999</v>
      </c>
      <c r="K31" s="205">
        <v>-52.931957645000033</v>
      </c>
      <c r="L31" s="205">
        <v>-44.865717378475679</v>
      </c>
      <c r="M31" s="205">
        <v>-4.5975645239619638</v>
      </c>
      <c r="N31" s="40"/>
      <c r="O31" s="40"/>
      <c r="P31" s="40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8">
        <v>9235.6890187699992</v>
      </c>
      <c r="C32" s="205">
        <v>5.301319704915386</v>
      </c>
      <c r="D32" s="205">
        <v>7.7153872108680588</v>
      </c>
      <c r="E32" s="205">
        <v>2.3671055524237232</v>
      </c>
      <c r="F32" s="208">
        <v>9172.9268146100003</v>
      </c>
      <c r="G32" s="205">
        <v>9.4827259945496252</v>
      </c>
      <c r="H32" s="205">
        <v>10.677740158860189</v>
      </c>
      <c r="I32" s="205">
        <v>2.3995798194919757</v>
      </c>
      <c r="J32" s="208">
        <v>62.762204160000003</v>
      </c>
      <c r="K32" s="205">
        <v>-84.001518774965874</v>
      </c>
      <c r="L32" s="205">
        <v>-78.070465489862258</v>
      </c>
      <c r="M32" s="205">
        <v>-2.1674457236400997</v>
      </c>
      <c r="N32" s="40"/>
      <c r="O32" s="40"/>
      <c r="P32" s="40"/>
      <c r="Q32" s="65"/>
      <c r="R32" s="65"/>
      <c r="S32" s="65"/>
      <c r="U32" s="17"/>
      <c r="V32" s="17"/>
      <c r="W32" s="17"/>
      <c r="X32" s="65"/>
      <c r="Y32" s="65"/>
      <c r="Z32" s="65"/>
    </row>
    <row r="33" spans="1:26" s="41" customFormat="1" ht="20.100000000000001" customHeight="1">
      <c r="A33" s="20" t="s">
        <v>42</v>
      </c>
      <c r="B33" s="208">
        <v>1192.1048014200001</v>
      </c>
      <c r="C33" s="205">
        <v>-25.320462845156968</v>
      </c>
      <c r="D33" s="205">
        <v>-11.286356023556593</v>
      </c>
      <c r="E33" s="205">
        <v>0.61990670923681535</v>
      </c>
      <c r="F33" s="208">
        <v>1164.8094339500001</v>
      </c>
      <c r="G33" s="205">
        <v>-24.959253609304028</v>
      </c>
      <c r="H33" s="205">
        <v>-11.299894213073131</v>
      </c>
      <c r="I33" s="205">
        <v>0.67824536795171753</v>
      </c>
      <c r="J33" s="208">
        <v>27.295367469999999</v>
      </c>
      <c r="K33" s="205">
        <v>-38.046507165717223</v>
      </c>
      <c r="L33" s="205">
        <v>-10.704747509974325</v>
      </c>
      <c r="M33" s="205">
        <v>-1.8081682908339332</v>
      </c>
      <c r="N33" s="40"/>
      <c r="O33" s="40"/>
      <c r="P33" s="40"/>
      <c r="Q33" s="65"/>
      <c r="R33" s="65"/>
      <c r="S33" s="65"/>
      <c r="U33" s="17"/>
      <c r="V33" s="17"/>
      <c r="W33" s="17"/>
      <c r="X33" s="65"/>
      <c r="Y33" s="65"/>
      <c r="Z33" s="65"/>
    </row>
    <row r="34" spans="1:26" s="41" customFormat="1" ht="20.100000000000001" customHeight="1">
      <c r="A34" s="20" t="s">
        <v>43</v>
      </c>
      <c r="B34" s="208">
        <v>5921.7193994600002</v>
      </c>
      <c r="C34" s="205">
        <v>21.650885818285872</v>
      </c>
      <c r="D34" s="205">
        <v>17.133059729806121</v>
      </c>
      <c r="E34" s="205">
        <v>2.3023976602466263</v>
      </c>
      <c r="F34" s="208">
        <v>5895.7121699899999</v>
      </c>
      <c r="G34" s="205">
        <v>22.924275097447676</v>
      </c>
      <c r="H34" s="205">
        <v>17.478207997366454</v>
      </c>
      <c r="I34" s="205">
        <v>2.3190966527498915</v>
      </c>
      <c r="J34" s="208">
        <v>26.007229469999999</v>
      </c>
      <c r="K34" s="205">
        <v>-63.668577737703359</v>
      </c>
      <c r="L34" s="205">
        <v>-29.693098386777891</v>
      </c>
      <c r="M34" s="205">
        <v>-1.3475256415383967</v>
      </c>
      <c r="N34" s="40"/>
      <c r="O34" s="40"/>
      <c r="P34" s="40"/>
      <c r="Q34" s="65"/>
      <c r="R34" s="65"/>
      <c r="S34" s="65"/>
      <c r="U34" s="17"/>
      <c r="V34" s="17"/>
      <c r="W34" s="17"/>
      <c r="X34" s="65"/>
      <c r="Y34" s="65"/>
      <c r="Z34" s="65"/>
    </row>
    <row r="35" spans="1:26" s="41" customFormat="1" ht="20.100000000000001" customHeight="1">
      <c r="A35" s="20" t="s">
        <v>44</v>
      </c>
      <c r="B35" s="208">
        <v>5465.0266659199997</v>
      </c>
      <c r="C35" s="205">
        <v>23.633854531573078</v>
      </c>
      <c r="D35" s="205">
        <v>18.456971903090519</v>
      </c>
      <c r="E35" s="205">
        <v>2.5331816487026657</v>
      </c>
      <c r="F35" s="208">
        <v>5444.9956661099995</v>
      </c>
      <c r="G35" s="205">
        <v>24.566288663722574</v>
      </c>
      <c r="H35" s="205">
        <v>18.655382311542425</v>
      </c>
      <c r="I35" s="205">
        <v>2.553663877848166</v>
      </c>
      <c r="J35" s="208">
        <v>20.030999810000001</v>
      </c>
      <c r="K35" s="205">
        <v>-59.260706886153955</v>
      </c>
      <c r="L35" s="205">
        <v>-18.560515410894112</v>
      </c>
      <c r="M35" s="205">
        <v>-2.7467128037831969</v>
      </c>
      <c r="N35" s="40"/>
      <c r="O35" s="40"/>
      <c r="P35" s="40"/>
      <c r="Q35" s="65"/>
      <c r="R35" s="65"/>
      <c r="S35" s="65"/>
      <c r="U35" s="17"/>
      <c r="V35" s="17"/>
      <c r="W35" s="17"/>
      <c r="X35" s="65"/>
      <c r="Y35" s="65"/>
      <c r="Z35" s="65"/>
    </row>
    <row r="36" spans="1:26" s="41" customFormat="1" ht="20.100000000000001" customHeight="1">
      <c r="A36" s="20" t="s">
        <v>45</v>
      </c>
      <c r="B36" s="208">
        <v>3309.0153916099998</v>
      </c>
      <c r="C36" s="205">
        <v>22.250762166951986</v>
      </c>
      <c r="D36" s="205">
        <v>17.117476717779027</v>
      </c>
      <c r="E36" s="205">
        <v>2.6966382167151153</v>
      </c>
      <c r="F36" s="208">
        <v>3270.0478199099998</v>
      </c>
      <c r="G36" s="205">
        <v>25.490505927627467</v>
      </c>
      <c r="H36" s="205">
        <v>18.113818984942156</v>
      </c>
      <c r="I36" s="205">
        <v>2.8319958942850434</v>
      </c>
      <c r="J36" s="208">
        <v>38.967571700000001</v>
      </c>
      <c r="K36" s="205">
        <v>-61.39196902457342</v>
      </c>
      <c r="L36" s="205">
        <v>-31.425162858484498</v>
      </c>
      <c r="M36" s="205">
        <v>-7.5188390672588241</v>
      </c>
      <c r="N36" s="40"/>
      <c r="O36" s="40"/>
      <c r="P36" s="40"/>
      <c r="Q36" s="65"/>
      <c r="R36" s="65"/>
      <c r="S36" s="65"/>
      <c r="U36" s="17"/>
      <c r="V36" s="17"/>
      <c r="W36" s="17"/>
      <c r="X36" s="65"/>
      <c r="Y36" s="65"/>
      <c r="Z36" s="65"/>
    </row>
    <row r="37" spans="1:26" s="41" customFormat="1" ht="18.75" customHeight="1">
      <c r="A37" s="102" t="s">
        <v>46</v>
      </c>
      <c r="B37" s="209">
        <v>4274.5309737699999</v>
      </c>
      <c r="C37" s="210">
        <v>19.411602273740854</v>
      </c>
      <c r="D37" s="210">
        <v>15.46568955018725</v>
      </c>
      <c r="E37" s="210">
        <v>2.9256619538130479</v>
      </c>
      <c r="F37" s="209">
        <v>4268.95010516</v>
      </c>
      <c r="G37" s="210">
        <v>19.88159660532807</v>
      </c>
      <c r="H37" s="210">
        <v>15.861839591481683</v>
      </c>
      <c r="I37" s="210">
        <v>2.9350359873381819</v>
      </c>
      <c r="J37" s="209">
        <v>5.5808686099999996</v>
      </c>
      <c r="K37" s="210">
        <v>-70.138753476326741</v>
      </c>
      <c r="L37" s="210">
        <v>-68.062841307555971</v>
      </c>
      <c r="M37" s="210">
        <v>-3.7772040067543173</v>
      </c>
      <c r="N37" s="40"/>
      <c r="O37" s="40"/>
      <c r="P37" s="40"/>
      <c r="Q37" s="65"/>
      <c r="R37" s="65"/>
      <c r="S37" s="65"/>
      <c r="U37" s="17"/>
      <c r="V37" s="17"/>
      <c r="W37" s="17"/>
      <c r="X37" s="65"/>
      <c r="Y37" s="65"/>
      <c r="Z37" s="65"/>
    </row>
    <row r="38" spans="1:26" ht="15" customHeight="1">
      <c r="A38" s="228" t="s">
        <v>76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</row>
    <row r="39" spans="1:26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26">
      <c r="B40" s="12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26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26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7" spans="1:26" s="24" customForma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4" customForma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4" customFormat="1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4" customForma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4" customForma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  <mergeCell ref="A38:L38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1.28515625" style="82" customWidth="1"/>
    <col min="2" max="2" width="10.5703125" style="26" customWidth="1"/>
    <col min="3" max="4" width="9" style="26" customWidth="1"/>
    <col min="5" max="5" width="7.5703125" style="26" customWidth="1"/>
    <col min="6" max="6" width="10.28515625" style="26" customWidth="1"/>
    <col min="7" max="7" width="7.7109375" style="26" customWidth="1"/>
    <col min="8" max="8" width="8.7109375" style="26" customWidth="1"/>
    <col min="9" max="9" width="7.5703125" style="26" customWidth="1"/>
    <col min="10" max="10" width="10.42578125" style="26" customWidth="1"/>
    <col min="11" max="11" width="9.42578125" style="26" customWidth="1"/>
    <col min="12" max="12" width="8.5703125" style="26" customWidth="1"/>
    <col min="13" max="13" width="7.5703125" style="26" customWidth="1"/>
    <col min="14" max="14" width="15.85546875" style="39" customWidth="1"/>
    <col min="15" max="17" width="9.140625" style="39"/>
    <col min="18" max="26" width="9.140625" style="38"/>
    <col min="27" max="16384" width="9.140625" style="11"/>
  </cols>
  <sheetData>
    <row r="1" spans="1:26">
      <c r="L1" s="213" t="s">
        <v>85</v>
      </c>
      <c r="M1" s="213"/>
    </row>
    <row r="2" spans="1:26" ht="17.25">
      <c r="A2" s="103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96</v>
      </c>
      <c r="B3" s="236"/>
      <c r="C3" s="236"/>
      <c r="D3" s="236"/>
      <c r="E3" s="236"/>
      <c r="F3" s="236"/>
      <c r="G3" s="236"/>
    </row>
    <row r="4" spans="1:26">
      <c r="A4" s="104"/>
      <c r="M4" s="27"/>
      <c r="N4" s="161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61"/>
      <c r="O5" s="39"/>
      <c r="P5" s="39"/>
      <c r="Q5" s="39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61"/>
      <c r="O6" s="39"/>
      <c r="P6" s="39"/>
      <c r="Q6" s="39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61"/>
      <c r="O7" s="39"/>
      <c r="P7" s="39"/>
      <c r="Q7" s="39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8.4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61"/>
      <c r="O8" s="39"/>
      <c r="P8" s="39"/>
      <c r="Q8" s="39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29">
        <v>13</v>
      </c>
      <c r="N9" s="161"/>
      <c r="O9" s="39"/>
      <c r="P9" s="39"/>
      <c r="Q9" s="39"/>
      <c r="R9" s="38"/>
      <c r="S9" s="38"/>
      <c r="T9" s="38"/>
      <c r="U9" s="38"/>
      <c r="V9" s="38"/>
      <c r="W9" s="38"/>
      <c r="X9" s="38"/>
      <c r="Y9" s="38"/>
      <c r="Z9" s="38"/>
    </row>
    <row r="10" spans="1:26" s="107" customFormat="1">
      <c r="A10" s="13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32"/>
      <c r="N10" s="161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33" customFormat="1" ht="20.100000000000001" customHeight="1">
      <c r="A11" s="112" t="s">
        <v>19</v>
      </c>
      <c r="B11" s="113">
        <v>2849122.87206442</v>
      </c>
      <c r="C11" s="114">
        <v>11.499561010011732</v>
      </c>
      <c r="D11" s="114">
        <v>2.6133290467823258</v>
      </c>
      <c r="E11" s="114">
        <v>4.7254865145163194E-2</v>
      </c>
      <c r="F11" s="113">
        <v>1935339.16955104</v>
      </c>
      <c r="G11" s="114">
        <v>14.143566975460175</v>
      </c>
      <c r="H11" s="114">
        <v>2.2905055612753955</v>
      </c>
      <c r="I11" s="114">
        <v>0.23575992857287531</v>
      </c>
      <c r="J11" s="113">
        <v>913783.70251337998</v>
      </c>
      <c r="K11" s="114">
        <v>6.2852415758257791</v>
      </c>
      <c r="L11" s="114">
        <v>3.3038229835353548</v>
      </c>
      <c r="M11" s="114">
        <v>-0.34965584163762742</v>
      </c>
      <c r="N11" s="16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3" customFormat="1" ht="38.25">
      <c r="A12" s="150" t="s">
        <v>93</v>
      </c>
      <c r="B12" s="181">
        <v>0</v>
      </c>
      <c r="C12" s="211">
        <v>0</v>
      </c>
      <c r="D12" s="211">
        <v>0</v>
      </c>
      <c r="E12" s="211">
        <v>0</v>
      </c>
      <c r="F12" s="181">
        <v>0</v>
      </c>
      <c r="G12" s="211">
        <v>0</v>
      </c>
      <c r="H12" s="211">
        <v>0</v>
      </c>
      <c r="I12" s="211">
        <v>0</v>
      </c>
      <c r="J12" s="181">
        <v>0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3" customFormat="1" ht="20.100000000000001" customHeight="1">
      <c r="A13" s="178" t="s">
        <v>89</v>
      </c>
      <c r="B13" s="181"/>
      <c r="C13" s="182"/>
      <c r="D13" s="182"/>
      <c r="E13" s="182"/>
      <c r="F13" s="181"/>
      <c r="G13" s="182"/>
      <c r="H13" s="182"/>
      <c r="I13" s="182"/>
      <c r="J13" s="181"/>
      <c r="K13" s="182"/>
      <c r="L13" s="182"/>
      <c r="M13" s="18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33" customFormat="1" ht="20.100000000000001" customHeight="1">
      <c r="A14" s="35" t="s">
        <v>24</v>
      </c>
      <c r="B14" s="181">
        <v>51590.209090930002</v>
      </c>
      <c r="C14" s="182">
        <v>14.246300432632992</v>
      </c>
      <c r="D14" s="182">
        <v>8.6509331551275466</v>
      </c>
      <c r="E14" s="182">
        <v>2.9833053980524653</v>
      </c>
      <c r="F14" s="181">
        <v>40059.978500899997</v>
      </c>
      <c r="G14" s="182">
        <v>20.126995412367251</v>
      </c>
      <c r="H14" s="182">
        <v>12.638385886905198</v>
      </c>
      <c r="I14" s="182">
        <v>4.6010714696451629</v>
      </c>
      <c r="J14" s="181">
        <v>11530.23059003</v>
      </c>
      <c r="K14" s="182">
        <v>-2.3605110617893672</v>
      </c>
      <c r="L14" s="182">
        <v>-3.2488240627276497</v>
      </c>
      <c r="M14" s="182">
        <v>-2.2682503805657888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33" customFormat="1" ht="20.100000000000001" customHeight="1">
      <c r="A15" s="35" t="s">
        <v>25</v>
      </c>
      <c r="B15" s="181">
        <v>33605.374410249999</v>
      </c>
      <c r="C15" s="182">
        <v>12.716047714909166</v>
      </c>
      <c r="D15" s="182">
        <v>7.8462655344155365</v>
      </c>
      <c r="E15" s="182">
        <v>2.1639987481864011</v>
      </c>
      <c r="F15" s="181">
        <v>26293.844379350001</v>
      </c>
      <c r="G15" s="182">
        <v>15.403541041885489</v>
      </c>
      <c r="H15" s="182">
        <v>11.324133451741346</v>
      </c>
      <c r="I15" s="182">
        <v>2.5387942253686191</v>
      </c>
      <c r="J15" s="181">
        <v>7311.5300309000004</v>
      </c>
      <c r="K15" s="182">
        <v>4.0057790442904917</v>
      </c>
      <c r="L15" s="182">
        <v>-3.0463853922917536</v>
      </c>
      <c r="M15" s="182">
        <v>0.83850298163388004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27" customFormat="1" ht="20.100000000000001" customHeight="1">
      <c r="A16" s="35" t="s">
        <v>26</v>
      </c>
      <c r="B16" s="181">
        <v>273822.41573707998</v>
      </c>
      <c r="C16" s="182">
        <v>15.304397214448656</v>
      </c>
      <c r="D16" s="182">
        <v>3.3800682205803412</v>
      </c>
      <c r="E16" s="182">
        <v>0.71013781125755315</v>
      </c>
      <c r="F16" s="181">
        <v>185769.62898966999</v>
      </c>
      <c r="G16" s="182">
        <v>17.62055409388492</v>
      </c>
      <c r="H16" s="182">
        <v>2.5462154014707323</v>
      </c>
      <c r="I16" s="182">
        <v>1.2941118359118633</v>
      </c>
      <c r="J16" s="181">
        <v>88052.786747410006</v>
      </c>
      <c r="K16" s="182">
        <v>10.705176129707112</v>
      </c>
      <c r="L16" s="182">
        <v>5.1845534880866211</v>
      </c>
      <c r="M16" s="182">
        <v>-0.50008035464188083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27" customFormat="1" ht="20.100000000000001" customHeight="1">
      <c r="A17" s="35" t="s">
        <v>27</v>
      </c>
      <c r="B17" s="181">
        <v>38498.917342480003</v>
      </c>
      <c r="C17" s="182">
        <v>-4.2874992270769212</v>
      </c>
      <c r="D17" s="182">
        <v>-2.1869108202770633</v>
      </c>
      <c r="E17" s="182">
        <v>-1.4711162677179459</v>
      </c>
      <c r="F17" s="181">
        <v>34216.093278230001</v>
      </c>
      <c r="G17" s="182">
        <v>-3.9005792985485215</v>
      </c>
      <c r="H17" s="182">
        <v>-1.6266890774583089</v>
      </c>
      <c r="I17" s="182">
        <v>-1.3488988627013327</v>
      </c>
      <c r="J17" s="181">
        <v>4282.8240642500004</v>
      </c>
      <c r="K17" s="182">
        <v>-7.2702675544722979</v>
      </c>
      <c r="L17" s="182">
        <v>-6.4434539540067846</v>
      </c>
      <c r="M17" s="182">
        <v>-2.4367613135908783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27" customFormat="1" ht="20.100000000000001" customHeight="1">
      <c r="A18" s="35" t="s">
        <v>28</v>
      </c>
      <c r="B18" s="181">
        <v>39274.384909679997</v>
      </c>
      <c r="C18" s="182">
        <v>20.116482837807155</v>
      </c>
      <c r="D18" s="182">
        <v>2.0896766970134308</v>
      </c>
      <c r="E18" s="182">
        <v>1.9438431541366299</v>
      </c>
      <c r="F18" s="181">
        <v>31040.189710750001</v>
      </c>
      <c r="G18" s="182">
        <v>25.980140910596575</v>
      </c>
      <c r="H18" s="182">
        <v>2.6849713330142606</v>
      </c>
      <c r="I18" s="182">
        <v>2.2432717011060248</v>
      </c>
      <c r="J18" s="181">
        <v>8234.1951989299996</v>
      </c>
      <c r="K18" s="182">
        <v>2.1870827860925601</v>
      </c>
      <c r="L18" s="182">
        <v>-9.3663083261333213E-2</v>
      </c>
      <c r="M18" s="182">
        <v>0.83069128932579872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27" customFormat="1" ht="20.100000000000001" customHeight="1">
      <c r="A19" s="35" t="s">
        <v>29</v>
      </c>
      <c r="B19" s="181">
        <v>21936.28919653</v>
      </c>
      <c r="C19" s="182">
        <v>11.509814751622997</v>
      </c>
      <c r="D19" s="182">
        <v>8.5475371316871644</v>
      </c>
      <c r="E19" s="182">
        <v>2.2474826416504925</v>
      </c>
      <c r="F19" s="181">
        <v>16534.25900727</v>
      </c>
      <c r="G19" s="182">
        <v>12.83074720361077</v>
      </c>
      <c r="H19" s="182">
        <v>8.7718767579681582</v>
      </c>
      <c r="I19" s="182">
        <v>3.5890295889212211</v>
      </c>
      <c r="J19" s="181">
        <v>5402.03018926</v>
      </c>
      <c r="K19" s="182">
        <v>7.6523292174509407</v>
      </c>
      <c r="L19" s="182">
        <v>7.8666045612526716</v>
      </c>
      <c r="M19" s="182">
        <v>-1.6509497821771077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27" customFormat="1" ht="20.100000000000001" customHeight="1">
      <c r="A20" s="35" t="s">
        <v>30</v>
      </c>
      <c r="B20" s="181">
        <v>73441.901882649996</v>
      </c>
      <c r="C20" s="182">
        <v>11.705179834164554</v>
      </c>
      <c r="D20" s="182">
        <v>1.3672143466702664</v>
      </c>
      <c r="E20" s="182">
        <v>-0.17525819320835012</v>
      </c>
      <c r="F20" s="181">
        <v>51339.760998910002</v>
      </c>
      <c r="G20" s="182">
        <v>10.241093385488824</v>
      </c>
      <c r="H20" s="182">
        <v>-1.4309378939308317</v>
      </c>
      <c r="I20" s="182">
        <v>0.6737742412483243</v>
      </c>
      <c r="J20" s="181">
        <v>22102.140883740001</v>
      </c>
      <c r="K20" s="182">
        <v>15.260875840882065</v>
      </c>
      <c r="L20" s="182">
        <v>8.5232590112901789</v>
      </c>
      <c r="M20" s="182">
        <v>-2.0932210543562775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27" customFormat="1" ht="20.100000000000001" customHeight="1">
      <c r="A21" s="35" t="s">
        <v>31</v>
      </c>
      <c r="B21" s="181">
        <v>37922.563872730003</v>
      </c>
      <c r="C21" s="182">
        <v>21.11461061982358</v>
      </c>
      <c r="D21" s="182">
        <v>9.466715664141077</v>
      </c>
      <c r="E21" s="182">
        <v>0.58888726925570722</v>
      </c>
      <c r="F21" s="181">
        <v>28682.086162110001</v>
      </c>
      <c r="G21" s="182">
        <v>23.151026095568852</v>
      </c>
      <c r="H21" s="182">
        <v>11.083508558626207</v>
      </c>
      <c r="I21" s="182">
        <v>0.93086293288840238</v>
      </c>
      <c r="J21" s="181">
        <v>9240.4777106199999</v>
      </c>
      <c r="K21" s="182">
        <v>15.201670990307051</v>
      </c>
      <c r="L21" s="182">
        <v>4.7350592774307927</v>
      </c>
      <c r="M21" s="182">
        <v>-0.45798561753382216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27" customFormat="1" ht="26.25" customHeight="1">
      <c r="A22" s="34" t="s">
        <v>1</v>
      </c>
      <c r="B22" s="181">
        <v>1471015.06530541</v>
      </c>
      <c r="C22" s="182">
        <v>10.336270048096281</v>
      </c>
      <c r="D22" s="182">
        <v>1.2302302865817865</v>
      </c>
      <c r="E22" s="182">
        <v>-0.56760621730727223</v>
      </c>
      <c r="F22" s="181">
        <v>949563.88772613998</v>
      </c>
      <c r="G22" s="182">
        <v>12.991662610860757</v>
      </c>
      <c r="H22" s="182">
        <v>0.42243935079156358</v>
      </c>
      <c r="I22" s="182">
        <v>-0.94121226554334214</v>
      </c>
      <c r="J22" s="181">
        <v>521451.17757926998</v>
      </c>
      <c r="K22" s="182">
        <v>5.8082093745886567</v>
      </c>
      <c r="L22" s="182">
        <v>2.7350954024422975</v>
      </c>
      <c r="M22" s="182">
        <v>0.1200198847302687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1" customFormat="1" ht="20.100000000000001" customHeight="1">
      <c r="A23" s="35" t="s">
        <v>32</v>
      </c>
      <c r="B23" s="181">
        <v>33942.813751419999</v>
      </c>
      <c r="C23" s="182">
        <v>13.817798152841718</v>
      </c>
      <c r="D23" s="182">
        <v>13.057937603961051</v>
      </c>
      <c r="E23" s="182">
        <v>1.077726373147442</v>
      </c>
      <c r="F23" s="181">
        <v>23649.447548759999</v>
      </c>
      <c r="G23" s="182">
        <v>17.378075832152291</v>
      </c>
      <c r="H23" s="182">
        <v>13.916428390322395</v>
      </c>
      <c r="I23" s="182">
        <v>1.3862580461802025</v>
      </c>
      <c r="J23" s="181">
        <v>10293.36620266</v>
      </c>
      <c r="K23" s="182">
        <v>6.4027605530822171</v>
      </c>
      <c r="L23" s="182">
        <v>11.133700301079273</v>
      </c>
      <c r="M23" s="182">
        <v>0.37592566936351091</v>
      </c>
      <c r="N23" s="39"/>
      <c r="O23" s="39"/>
      <c r="P23" s="39"/>
      <c r="Q23" s="39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181">
        <v>10023.36699721</v>
      </c>
      <c r="C24" s="182">
        <v>3.2647489562628493</v>
      </c>
      <c r="D24" s="182">
        <v>2.7716038859112473</v>
      </c>
      <c r="E24" s="182">
        <v>0.76245435610250922</v>
      </c>
      <c r="F24" s="181">
        <v>9359.1163085799999</v>
      </c>
      <c r="G24" s="182">
        <v>4.4688503636695316</v>
      </c>
      <c r="H24" s="182">
        <v>3.6314208704960578</v>
      </c>
      <c r="I24" s="182">
        <v>0.77862147219009614</v>
      </c>
      <c r="J24" s="181">
        <v>664.25068863000001</v>
      </c>
      <c r="K24" s="182">
        <v>-11.162268000163351</v>
      </c>
      <c r="L24" s="182">
        <v>-7.9850189090831805</v>
      </c>
      <c r="M24" s="182">
        <v>0.53521414620188068</v>
      </c>
      <c r="N24" s="39"/>
      <c r="O24" s="39"/>
      <c r="P24" s="39"/>
      <c r="Q24" s="39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181">
        <v>146921.10644631999</v>
      </c>
      <c r="C25" s="182">
        <v>13.420056356166185</v>
      </c>
      <c r="D25" s="182">
        <v>7.3279518574913993</v>
      </c>
      <c r="E25" s="182">
        <v>1.9758352761949851</v>
      </c>
      <c r="F25" s="181">
        <v>96493.259191100005</v>
      </c>
      <c r="G25" s="182">
        <v>16.09069357514737</v>
      </c>
      <c r="H25" s="182">
        <v>5.2097579250235384</v>
      </c>
      <c r="I25" s="182">
        <v>1.9919632602588706</v>
      </c>
      <c r="J25" s="181">
        <v>50427.847255219996</v>
      </c>
      <c r="K25" s="182">
        <v>8.6378828233843308</v>
      </c>
      <c r="L25" s="182">
        <v>11.628371472715713</v>
      </c>
      <c r="M25" s="182">
        <v>1.9449887286722856</v>
      </c>
      <c r="N25" s="39"/>
      <c r="O25" s="39"/>
      <c r="P25" s="39"/>
      <c r="Q25" s="39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181">
        <v>37699.86004562</v>
      </c>
      <c r="C26" s="182">
        <v>8.5713869721031983</v>
      </c>
      <c r="D26" s="182">
        <v>1.2304528015107508E-2</v>
      </c>
      <c r="E26" s="182">
        <v>-1.1294798031126447</v>
      </c>
      <c r="F26" s="181">
        <v>29335.559928049999</v>
      </c>
      <c r="G26" s="182">
        <v>12.569317975096638</v>
      </c>
      <c r="H26" s="182">
        <v>3.410839645099955</v>
      </c>
      <c r="I26" s="182">
        <v>9.5560665383189303E-2</v>
      </c>
      <c r="J26" s="181">
        <v>8364.3001175699992</v>
      </c>
      <c r="K26" s="182">
        <v>-3.4543757255422491</v>
      </c>
      <c r="L26" s="182">
        <v>-10.324029972794008</v>
      </c>
      <c r="M26" s="182">
        <v>-5.1987314019909974</v>
      </c>
      <c r="N26" s="39"/>
      <c r="O26" s="39"/>
      <c r="P26" s="39"/>
      <c r="Q26" s="39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181">
        <v>116123.70674896</v>
      </c>
      <c r="C27" s="182">
        <v>6.9915904612505528</v>
      </c>
      <c r="D27" s="182">
        <v>-0.89319523144412472</v>
      </c>
      <c r="E27" s="182">
        <v>0.33893270167888545</v>
      </c>
      <c r="F27" s="181">
        <v>66441.419935430007</v>
      </c>
      <c r="G27" s="182">
        <v>12.4381331682373</v>
      </c>
      <c r="H27" s="182">
        <v>-2.3061494826215494</v>
      </c>
      <c r="I27" s="182">
        <v>2.07357835065703</v>
      </c>
      <c r="J27" s="181">
        <v>49682.286813530001</v>
      </c>
      <c r="K27" s="182">
        <v>0.48229253010370599</v>
      </c>
      <c r="L27" s="182">
        <v>1.0615224307221069</v>
      </c>
      <c r="M27" s="182">
        <v>-1.8907582831492675</v>
      </c>
      <c r="N27" s="39"/>
      <c r="O27" s="39"/>
      <c r="P27" s="39"/>
      <c r="Q27" s="39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181">
        <v>69835.223062749996</v>
      </c>
      <c r="C28" s="182">
        <v>10.942017757944924</v>
      </c>
      <c r="D28" s="182">
        <v>6.0643604990495987</v>
      </c>
      <c r="E28" s="182">
        <v>-2.1788037321558562</v>
      </c>
      <c r="F28" s="181">
        <v>53783.482488879999</v>
      </c>
      <c r="G28" s="182">
        <v>13.00942285371427</v>
      </c>
      <c r="H28" s="182">
        <v>5.6243113448725097</v>
      </c>
      <c r="I28" s="182">
        <v>-2.3599864800481782</v>
      </c>
      <c r="J28" s="181">
        <v>16051.74057387</v>
      </c>
      <c r="K28" s="182">
        <v>4.534395171882295</v>
      </c>
      <c r="L28" s="182">
        <v>7.5659068062451524</v>
      </c>
      <c r="M28" s="182">
        <v>-1.5667952753491932</v>
      </c>
      <c r="N28" s="39"/>
      <c r="O28" s="39"/>
      <c r="P28" s="39"/>
      <c r="Q28" s="39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181">
        <v>31774.882739619999</v>
      </c>
      <c r="C29" s="182">
        <v>18.086824021905116</v>
      </c>
      <c r="D29" s="182">
        <v>7.6899187795774822</v>
      </c>
      <c r="E29" s="182">
        <v>2.7638749309262494</v>
      </c>
      <c r="F29" s="181">
        <v>24921.14536047</v>
      </c>
      <c r="G29" s="182">
        <v>21.408731755117415</v>
      </c>
      <c r="H29" s="182">
        <v>9.2339515031877255</v>
      </c>
      <c r="I29" s="182">
        <v>5.2114448746566495</v>
      </c>
      <c r="J29" s="181">
        <v>6853.7373791500004</v>
      </c>
      <c r="K29" s="182">
        <v>7.4014813591262367</v>
      </c>
      <c r="L29" s="182">
        <v>2.4255339172480177</v>
      </c>
      <c r="M29" s="182">
        <v>-5.2508392222192128</v>
      </c>
      <c r="N29" s="39"/>
      <c r="O29" s="39"/>
      <c r="P29" s="39"/>
      <c r="Q29" s="39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181">
        <v>45296.478441910003</v>
      </c>
      <c r="C30" s="182">
        <v>23.253696091464036</v>
      </c>
      <c r="D30" s="182">
        <v>10.66502546798192</v>
      </c>
      <c r="E30" s="182">
        <v>0.44170295811292704</v>
      </c>
      <c r="F30" s="181">
        <v>33782.640168370002</v>
      </c>
      <c r="G30" s="182">
        <v>18.669974341160554</v>
      </c>
      <c r="H30" s="182">
        <v>7.4931242413518504</v>
      </c>
      <c r="I30" s="182">
        <v>0.81181325511863633</v>
      </c>
      <c r="J30" s="181">
        <v>11513.838273539999</v>
      </c>
      <c r="K30" s="182">
        <v>39.007649642981676</v>
      </c>
      <c r="L30" s="182">
        <v>21.154453684817966</v>
      </c>
      <c r="M30" s="182">
        <v>-0.62871676413398347</v>
      </c>
      <c r="N30" s="39"/>
      <c r="O30" s="39"/>
      <c r="P30" s="39"/>
      <c r="Q30" s="39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181">
        <v>27621.43308553</v>
      </c>
      <c r="C31" s="182">
        <v>16.739338415978253</v>
      </c>
      <c r="D31" s="182">
        <v>10.916672431644514</v>
      </c>
      <c r="E31" s="182">
        <v>4.4798702488247244</v>
      </c>
      <c r="F31" s="181">
        <v>20815.087357280001</v>
      </c>
      <c r="G31" s="182">
        <v>21.936242583649729</v>
      </c>
      <c r="H31" s="182">
        <v>12.77395160355681</v>
      </c>
      <c r="I31" s="182">
        <v>5.9967397158206381</v>
      </c>
      <c r="J31" s="181">
        <v>6806.3457282500003</v>
      </c>
      <c r="K31" s="182">
        <v>3.27811765684622</v>
      </c>
      <c r="L31" s="182">
        <v>5.598174051475155</v>
      </c>
      <c r="M31" s="182">
        <v>9.9103570924640394E-2</v>
      </c>
      <c r="N31" s="39"/>
      <c r="O31" s="39"/>
      <c r="P31" s="39"/>
      <c r="Q31" s="39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181">
        <v>126945.98633122</v>
      </c>
      <c r="C32" s="182">
        <v>11.286366883983348</v>
      </c>
      <c r="D32" s="182">
        <v>-0.51577654875670476</v>
      </c>
      <c r="E32" s="182">
        <v>-2.9967864197260496E-2</v>
      </c>
      <c r="F32" s="181">
        <v>88265.472263429998</v>
      </c>
      <c r="G32" s="182">
        <v>15.410286310739991</v>
      </c>
      <c r="H32" s="182">
        <v>-0.29128491771179199</v>
      </c>
      <c r="I32" s="182">
        <v>1.1745815504913537</v>
      </c>
      <c r="J32" s="181">
        <v>38680.514067789998</v>
      </c>
      <c r="K32" s="182">
        <v>2.8963249986887547</v>
      </c>
      <c r="L32" s="182">
        <v>-1.0242804805152304</v>
      </c>
      <c r="M32" s="182">
        <v>-2.6740827518388244</v>
      </c>
      <c r="N32" s="39"/>
      <c r="O32" s="39"/>
      <c r="P32" s="39"/>
      <c r="Q32" s="39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181">
        <v>16258.044216009999</v>
      </c>
      <c r="C33" s="182">
        <v>0.48814696524006251</v>
      </c>
      <c r="D33" s="182">
        <v>-5.9273827162240877</v>
      </c>
      <c r="E33" s="182">
        <v>-0.65965067817269585</v>
      </c>
      <c r="F33" s="181">
        <v>12641.484584919999</v>
      </c>
      <c r="G33" s="182">
        <v>1.8081432724335542</v>
      </c>
      <c r="H33" s="182">
        <v>-5.0264865700410013</v>
      </c>
      <c r="I33" s="182">
        <v>-0.31263089875960759</v>
      </c>
      <c r="J33" s="181">
        <v>3616.55963109</v>
      </c>
      <c r="K33" s="182">
        <v>-3.8685575639320007</v>
      </c>
      <c r="L33" s="182">
        <v>-8.9464416872854429</v>
      </c>
      <c r="M33" s="182">
        <v>-1.8538852955926046</v>
      </c>
      <c r="N33" s="39"/>
      <c r="O33" s="39"/>
      <c r="P33" s="39"/>
      <c r="Q33" s="39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181">
        <v>41782.303991480003</v>
      </c>
      <c r="C34" s="182">
        <v>15.476643535596963</v>
      </c>
      <c r="D34" s="182">
        <v>5.0570814196496485</v>
      </c>
      <c r="E34" s="182">
        <v>2.8272084303611109</v>
      </c>
      <c r="F34" s="181">
        <v>32602.147890380002</v>
      </c>
      <c r="G34" s="182">
        <v>16.670934517902026</v>
      </c>
      <c r="H34" s="182">
        <v>6.5913292458409103</v>
      </c>
      <c r="I34" s="182">
        <v>4.4097525552707566</v>
      </c>
      <c r="J34" s="181">
        <v>9180.1561010999994</v>
      </c>
      <c r="K34" s="182">
        <v>11.425944759869736</v>
      </c>
      <c r="L34" s="182">
        <v>-5.2011974714133657E-2</v>
      </c>
      <c r="M34" s="182">
        <v>-2.4250862540487645</v>
      </c>
      <c r="N34" s="39"/>
      <c r="O34" s="39"/>
      <c r="P34" s="39"/>
      <c r="Q34" s="39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181">
        <v>47134.515594279997</v>
      </c>
      <c r="C35" s="182">
        <v>13.061893429914136</v>
      </c>
      <c r="D35" s="182">
        <v>6.4145610474795944</v>
      </c>
      <c r="E35" s="182">
        <v>-0.56325406477054685</v>
      </c>
      <c r="F35" s="181">
        <v>35426.742073330002</v>
      </c>
      <c r="G35" s="182">
        <v>16.035501781456318</v>
      </c>
      <c r="H35" s="182">
        <v>9.6301968307330696</v>
      </c>
      <c r="I35" s="182">
        <v>-0.44529116901534849</v>
      </c>
      <c r="J35" s="181">
        <v>11707.773520950001</v>
      </c>
      <c r="K35" s="182">
        <v>4.9255192489095379</v>
      </c>
      <c r="L35" s="182">
        <v>-2.2603373585342581</v>
      </c>
      <c r="M35" s="182">
        <v>-0.91850324125609006</v>
      </c>
      <c r="N35" s="39"/>
      <c r="O35" s="39"/>
      <c r="P35" s="39"/>
      <c r="Q35" s="39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181">
        <v>19241.470019330001</v>
      </c>
      <c r="C36" s="182">
        <v>18.284622689620917</v>
      </c>
      <c r="D36" s="182">
        <v>11.433920848914909</v>
      </c>
      <c r="E36" s="182">
        <v>2.0080733769288344</v>
      </c>
      <c r="F36" s="181">
        <v>14124.2288641</v>
      </c>
      <c r="G36" s="182">
        <v>22.880128726491918</v>
      </c>
      <c r="H36" s="182">
        <v>12.99649436247951</v>
      </c>
      <c r="I36" s="182">
        <v>3.0513670933257231</v>
      </c>
      <c r="J36" s="181">
        <v>5117.24115523</v>
      </c>
      <c r="K36" s="182">
        <v>7.2172344227913356</v>
      </c>
      <c r="L36" s="182">
        <v>7.3370342580901138</v>
      </c>
      <c r="M36" s="182">
        <v>-0.7649081240186888</v>
      </c>
      <c r="N36" s="39"/>
      <c r="O36" s="39"/>
      <c r="P36" s="39"/>
      <c r="Q36" s="39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83">
        <v>37414.328990059999</v>
      </c>
      <c r="C37" s="184">
        <v>13.596393992302126</v>
      </c>
      <c r="D37" s="184">
        <v>4.5113522250105831</v>
      </c>
      <c r="E37" s="184">
        <v>-0.37876382636115125</v>
      </c>
      <c r="F37" s="183">
        <v>30198.20105639</v>
      </c>
      <c r="G37" s="184">
        <v>14.42236816024942</v>
      </c>
      <c r="H37" s="184">
        <v>3.3653918765895696</v>
      </c>
      <c r="I37" s="184">
        <v>-0.82236415587794909</v>
      </c>
      <c r="J37" s="183">
        <v>7216.1279336699999</v>
      </c>
      <c r="K37" s="184">
        <v>10.26541645978574</v>
      </c>
      <c r="L37" s="184">
        <v>9.596062780023658</v>
      </c>
      <c r="M37" s="184">
        <v>1.5214959041457803</v>
      </c>
      <c r="N37" s="39"/>
      <c r="O37" s="39"/>
      <c r="P37" s="39"/>
      <c r="Q37" s="39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139"/>
      <c r="C38" s="140"/>
      <c r="D38" s="140"/>
      <c r="E38" s="140"/>
      <c r="F38" s="139"/>
      <c r="G38" s="140"/>
      <c r="H38" s="140"/>
      <c r="I38" s="140"/>
      <c r="J38" s="139"/>
      <c r="K38" s="140"/>
      <c r="L38" s="140"/>
      <c r="M38" s="27"/>
      <c r="N38" s="39"/>
      <c r="O38" s="39"/>
      <c r="P38" s="39"/>
      <c r="Q38" s="39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2.75" customHeight="1">
      <c r="A39" s="253" t="s">
        <v>68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1:26" s="38" customFormat="1" ht="15">
      <c r="A40" s="39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26" s="38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6" s="38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6" s="38" customForma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26" s="38" customForma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26" s="38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7" spans="1:26" s="24" customFormat="1">
      <c r="A47" s="8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39"/>
      <c r="O47" s="39"/>
      <c r="P47" s="39"/>
      <c r="Q47" s="39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A48" s="8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9"/>
      <c r="O48" s="39"/>
      <c r="P48" s="39"/>
      <c r="Q48" s="39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  <mergeCell ref="A39:L39"/>
    <mergeCell ref="E7:E8"/>
    <mergeCell ref="F7:F8"/>
    <mergeCell ref="G7:G8"/>
    <mergeCell ref="H7:H8"/>
    <mergeCell ref="I7:I8"/>
    <mergeCell ref="J7:J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0.85546875" style="24" customWidth="1"/>
    <col min="2" max="2" width="10.140625" style="11" customWidth="1"/>
    <col min="3" max="3" width="9.140625" style="11" customWidth="1"/>
    <col min="4" max="4" width="8.42578125" style="11" customWidth="1"/>
    <col min="5" max="5" width="7.5703125" style="11" customWidth="1"/>
    <col min="6" max="6" width="10.140625" style="11" customWidth="1"/>
    <col min="7" max="7" width="7.7109375" style="11" customWidth="1"/>
    <col min="8" max="8" width="8.5703125" style="11" customWidth="1"/>
    <col min="9" max="9" width="7.7109375" style="11" customWidth="1"/>
    <col min="10" max="10" width="10.42578125" style="11" customWidth="1"/>
    <col min="11" max="11" width="9.42578125" style="11" customWidth="1"/>
    <col min="12" max="12" width="9" style="11" customWidth="1"/>
    <col min="13" max="13" width="7.5703125" style="26" customWidth="1"/>
    <col min="14" max="14" width="15.85546875" style="38" customWidth="1"/>
    <col min="15" max="26" width="9.140625" style="38"/>
    <col min="27" max="16384" width="9.140625" style="11"/>
  </cols>
  <sheetData>
    <row r="1" spans="1:26">
      <c r="L1" s="213" t="s">
        <v>85</v>
      </c>
      <c r="M1" s="213"/>
    </row>
    <row r="2" spans="1:26" ht="17.25">
      <c r="A2" s="103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96</v>
      </c>
      <c r="B3" s="236"/>
      <c r="C3" s="236"/>
      <c r="D3" s="236"/>
      <c r="E3" s="236"/>
      <c r="F3" s="236"/>
      <c r="G3" s="236"/>
    </row>
    <row r="4" spans="1:26">
      <c r="A4" s="12"/>
      <c r="M4" s="27"/>
      <c r="N4" s="162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62"/>
      <c r="O7" s="38"/>
      <c r="P7" s="38"/>
      <c r="Q7" s="38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8.4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9">
        <v>13</v>
      </c>
      <c r="N9" s="1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14" customForma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1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19" customFormat="1" ht="20.100000000000001" customHeight="1">
      <c r="A11" s="112" t="s">
        <v>19</v>
      </c>
      <c r="B11" s="16">
        <v>1484615.6401549</v>
      </c>
      <c r="C11" s="189">
        <v>8.3364451215992119</v>
      </c>
      <c r="D11" s="189">
        <v>-1.997326400751561</v>
      </c>
      <c r="E11" s="189">
        <v>-0.35602860113486656</v>
      </c>
      <c r="F11" s="16">
        <v>1059747.08077888</v>
      </c>
      <c r="G11" s="189">
        <v>12.847891742962986</v>
      </c>
      <c r="H11" s="189">
        <v>-2.7515229447743792</v>
      </c>
      <c r="I11" s="189">
        <v>-0.95996791572746076</v>
      </c>
      <c r="J11" s="16">
        <v>424868.55937601998</v>
      </c>
      <c r="K11" s="189">
        <v>-1.4869944384345359</v>
      </c>
      <c r="L11" s="189">
        <v>-6.4153677700645062E-2</v>
      </c>
      <c r="M11" s="189">
        <v>1.1829677046056872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3" customFormat="1" ht="38.25">
      <c r="A12" s="150" t="s">
        <v>93</v>
      </c>
      <c r="B12" s="181">
        <v>0</v>
      </c>
      <c r="C12" s="211">
        <v>0</v>
      </c>
      <c r="D12" s="211">
        <v>0</v>
      </c>
      <c r="E12" s="211">
        <v>0</v>
      </c>
      <c r="F12" s="192">
        <v>0</v>
      </c>
      <c r="G12" s="211">
        <v>0</v>
      </c>
      <c r="H12" s="211">
        <v>0</v>
      </c>
      <c r="I12" s="211">
        <v>0</v>
      </c>
      <c r="J12" s="192">
        <v>0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19" customFormat="1" ht="20.100000000000001" customHeight="1">
      <c r="A13" s="178" t="s">
        <v>89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19" customFormat="1" ht="20.100000000000001" customHeight="1">
      <c r="A14" s="35" t="s">
        <v>24</v>
      </c>
      <c r="B14" s="22">
        <v>21426.375994459999</v>
      </c>
      <c r="C14" s="23">
        <v>13.801659624667366</v>
      </c>
      <c r="D14" s="23">
        <v>6.9828931632921751</v>
      </c>
      <c r="E14" s="23">
        <v>3.3408091144654577</v>
      </c>
      <c r="F14" s="22">
        <v>17072.548767349999</v>
      </c>
      <c r="G14" s="23">
        <v>24.469161794719213</v>
      </c>
      <c r="H14" s="23">
        <v>13.05922336971534</v>
      </c>
      <c r="I14" s="23">
        <v>5.9080473017755679</v>
      </c>
      <c r="J14" s="22">
        <v>4353.8272271100004</v>
      </c>
      <c r="K14" s="23">
        <v>-14.823500950515424</v>
      </c>
      <c r="L14" s="23">
        <v>-11.638976321246659</v>
      </c>
      <c r="M14" s="23">
        <v>-5.6293721460524182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9" customFormat="1" ht="20.100000000000001" customHeight="1">
      <c r="A15" s="35" t="s">
        <v>25</v>
      </c>
      <c r="B15" s="22">
        <v>13604.937634510001</v>
      </c>
      <c r="C15" s="23">
        <v>9.0834366146103775</v>
      </c>
      <c r="D15" s="23">
        <v>2.8760426524180076</v>
      </c>
      <c r="E15" s="23">
        <v>2.6595692168479133</v>
      </c>
      <c r="F15" s="22">
        <v>10281.518660199999</v>
      </c>
      <c r="G15" s="23">
        <v>11.795582939182566</v>
      </c>
      <c r="H15" s="23">
        <v>7.9112998735536308</v>
      </c>
      <c r="I15" s="23">
        <v>3.0511641058282351</v>
      </c>
      <c r="J15" s="22">
        <v>3323.4189743100001</v>
      </c>
      <c r="K15" s="23">
        <v>1.4680825759007234</v>
      </c>
      <c r="L15" s="23">
        <v>-10.101157682855728</v>
      </c>
      <c r="M15" s="23">
        <v>1.4667353173069699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41" customFormat="1" ht="20.100000000000001" customHeight="1">
      <c r="A16" s="35" t="s">
        <v>26</v>
      </c>
      <c r="B16" s="22">
        <v>100759.53873527001</v>
      </c>
      <c r="C16" s="23">
        <v>8.2224774562034639</v>
      </c>
      <c r="D16" s="23">
        <v>-4.4212741521430701</v>
      </c>
      <c r="E16" s="23">
        <v>4.3241608041810764E-2</v>
      </c>
      <c r="F16" s="22">
        <v>82512.408476020006</v>
      </c>
      <c r="G16" s="23">
        <v>13.016437447379786</v>
      </c>
      <c r="H16" s="23">
        <v>-5.5895081977605514</v>
      </c>
      <c r="I16" s="23">
        <v>0.13983036132113114</v>
      </c>
      <c r="J16" s="22">
        <v>18247.13025925</v>
      </c>
      <c r="K16" s="23">
        <v>-9.1950669463468273</v>
      </c>
      <c r="L16" s="23">
        <v>1.2437603269537902</v>
      </c>
      <c r="M16" s="23">
        <v>-0.39121065368530594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41" customFormat="1" ht="20.100000000000001" customHeight="1">
      <c r="A17" s="35" t="s">
        <v>27</v>
      </c>
      <c r="B17" s="22">
        <v>4421.9856069099997</v>
      </c>
      <c r="C17" s="23">
        <v>-44.881786655483047</v>
      </c>
      <c r="D17" s="23">
        <v>-27.041803945141268</v>
      </c>
      <c r="E17" s="23">
        <v>-14.564472727374778</v>
      </c>
      <c r="F17" s="22">
        <v>3732.4128325400002</v>
      </c>
      <c r="G17" s="23">
        <v>-48.560855931458271</v>
      </c>
      <c r="H17" s="23">
        <v>-29.678494119176662</v>
      </c>
      <c r="I17" s="23">
        <v>-16.370341804642621</v>
      </c>
      <c r="J17" s="22">
        <v>689.57277437000005</v>
      </c>
      <c r="K17" s="23">
        <v>-10.065804157652963</v>
      </c>
      <c r="L17" s="23">
        <v>-8.4651774077602795</v>
      </c>
      <c r="M17" s="23">
        <v>-3.2573092952094527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41" customFormat="1" ht="20.100000000000001" customHeight="1">
      <c r="A18" s="35" t="s">
        <v>28</v>
      </c>
      <c r="B18" s="22">
        <v>15159.42959716</v>
      </c>
      <c r="C18" s="23">
        <v>35.030476665653566</v>
      </c>
      <c r="D18" s="23">
        <v>-7.7252606062197771</v>
      </c>
      <c r="E18" s="23">
        <v>1.1933732950043918</v>
      </c>
      <c r="F18" s="22">
        <v>11469.240673390001</v>
      </c>
      <c r="G18" s="23">
        <v>51.82804749418699</v>
      </c>
      <c r="H18" s="23">
        <v>-9.515067435897322</v>
      </c>
      <c r="I18" s="23">
        <v>0.28627536318506941</v>
      </c>
      <c r="J18" s="22">
        <v>3690.1889237700002</v>
      </c>
      <c r="K18" s="23">
        <v>0.4796375682806655</v>
      </c>
      <c r="L18" s="23">
        <v>-1.6808482883566427</v>
      </c>
      <c r="M18" s="23">
        <v>4.1204546676959239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1" customFormat="1" ht="20.100000000000001" customHeight="1">
      <c r="A19" s="35" t="s">
        <v>29</v>
      </c>
      <c r="B19" s="22">
        <v>9721.0567010499999</v>
      </c>
      <c r="C19" s="23">
        <v>11.921031491326261</v>
      </c>
      <c r="D19" s="23">
        <v>11.469377303736962</v>
      </c>
      <c r="E19" s="23">
        <v>4.4191384475078337</v>
      </c>
      <c r="F19" s="22">
        <v>7189.5785882800001</v>
      </c>
      <c r="G19" s="23">
        <v>12.245365717371243</v>
      </c>
      <c r="H19" s="23">
        <v>11.040958335333272</v>
      </c>
      <c r="I19" s="23">
        <v>7.2446102023208567</v>
      </c>
      <c r="J19" s="22">
        <v>2531.4781127699998</v>
      </c>
      <c r="K19" s="23">
        <v>11.010036757315717</v>
      </c>
      <c r="L19" s="23">
        <v>12.704344453784984</v>
      </c>
      <c r="M19" s="23">
        <v>-2.8500719154979919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41" customFormat="1" ht="20.100000000000001" customHeight="1">
      <c r="A20" s="35" t="s">
        <v>30</v>
      </c>
      <c r="B20" s="22">
        <v>26904.780191139998</v>
      </c>
      <c r="C20" s="23">
        <v>16.445913988652876</v>
      </c>
      <c r="D20" s="23">
        <v>-5.8189836281660234</v>
      </c>
      <c r="E20" s="23">
        <v>-1.7057747893207278</v>
      </c>
      <c r="F20" s="22">
        <v>17769.17279746</v>
      </c>
      <c r="G20" s="23">
        <v>9.9504146023677009</v>
      </c>
      <c r="H20" s="23">
        <v>-15.265127864876533</v>
      </c>
      <c r="I20" s="23">
        <v>-1.2236644207914367</v>
      </c>
      <c r="J20" s="22">
        <v>9135.6073936800003</v>
      </c>
      <c r="K20" s="23">
        <v>31.563438193770651</v>
      </c>
      <c r="L20" s="23">
        <v>20.256374676132467</v>
      </c>
      <c r="M20" s="23">
        <v>-2.6301490621386989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41" customFormat="1" ht="20.100000000000001" customHeight="1">
      <c r="A21" s="35" t="s">
        <v>31</v>
      </c>
      <c r="B21" s="22">
        <v>14957.45683241</v>
      </c>
      <c r="C21" s="23">
        <v>32.836200554949016</v>
      </c>
      <c r="D21" s="23">
        <v>9.79356822806254</v>
      </c>
      <c r="E21" s="23">
        <v>1.6291658038007313</v>
      </c>
      <c r="F21" s="22">
        <v>11772.11684106</v>
      </c>
      <c r="G21" s="23">
        <v>34.262462204893183</v>
      </c>
      <c r="H21" s="23">
        <v>9.9161370939887377</v>
      </c>
      <c r="I21" s="23">
        <v>2.0937979099012693</v>
      </c>
      <c r="J21" s="22">
        <v>3185.3399913500002</v>
      </c>
      <c r="K21" s="23">
        <v>27.818140412294824</v>
      </c>
      <c r="L21" s="23">
        <v>9.3429505045717036</v>
      </c>
      <c r="M21" s="23">
        <v>-5.1894118279349755E-2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41" customFormat="1" ht="26.25" customHeight="1">
      <c r="A22" s="34" t="s">
        <v>1</v>
      </c>
      <c r="B22" s="22">
        <v>941231.37026781996</v>
      </c>
      <c r="C22" s="23">
        <v>7.4466747836831502</v>
      </c>
      <c r="D22" s="23">
        <v>-2.1478122039544871</v>
      </c>
      <c r="E22" s="23">
        <v>-0.17189940122838721</v>
      </c>
      <c r="F22" s="22">
        <v>665088.88916023006</v>
      </c>
      <c r="G22" s="23">
        <v>12.504769159597643</v>
      </c>
      <c r="H22" s="23">
        <v>-2.1909561054270057</v>
      </c>
      <c r="I22" s="23">
        <v>-1.4609722455924299</v>
      </c>
      <c r="J22" s="22">
        <v>276142.48110759002</v>
      </c>
      <c r="K22" s="23">
        <v>-3.0512766657406161</v>
      </c>
      <c r="L22" s="23">
        <v>-2.043743762506665</v>
      </c>
      <c r="M22" s="23">
        <v>3.0757733278447006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1" customFormat="1" ht="20.100000000000001" customHeight="1">
      <c r="A23" s="35" t="s">
        <v>32</v>
      </c>
      <c r="B23" s="22">
        <v>16296.42147277</v>
      </c>
      <c r="C23" s="23">
        <v>14.653062923449852</v>
      </c>
      <c r="D23" s="23">
        <v>16.032761209329067</v>
      </c>
      <c r="E23" s="23">
        <v>-0.79345793361541439</v>
      </c>
      <c r="F23" s="22">
        <v>9566.3560054000009</v>
      </c>
      <c r="G23" s="23">
        <v>20.246416644550024</v>
      </c>
      <c r="H23" s="23">
        <v>16.316475381404217</v>
      </c>
      <c r="I23" s="23">
        <v>-1.9910070748401836</v>
      </c>
      <c r="J23" s="22">
        <v>6730.0654673700001</v>
      </c>
      <c r="K23" s="23">
        <v>7.5424457019162645</v>
      </c>
      <c r="L23" s="23">
        <v>15.631853384229117</v>
      </c>
      <c r="M23" s="23">
        <v>0.96003557225961345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22">
        <v>575.35272901999997</v>
      </c>
      <c r="C24" s="23">
        <v>-31.809782382821282</v>
      </c>
      <c r="D24" s="23">
        <v>-23.681535899534239</v>
      </c>
      <c r="E24" s="23">
        <v>-0.70693278218459454</v>
      </c>
      <c r="F24" s="22">
        <v>500.2681867</v>
      </c>
      <c r="G24" s="23">
        <v>-33.889825648396481</v>
      </c>
      <c r="H24" s="23">
        <v>-26.234277145785995</v>
      </c>
      <c r="I24" s="23">
        <v>-3.6791566619498042</v>
      </c>
      <c r="J24" s="22">
        <v>75.084542319999997</v>
      </c>
      <c r="K24" s="23">
        <v>-13.723519734957407</v>
      </c>
      <c r="L24" s="23">
        <v>-0.8115672531953777</v>
      </c>
      <c r="M24" s="23">
        <v>24.990563862388541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22">
        <v>66260.73875181</v>
      </c>
      <c r="C25" s="23">
        <v>11.736582914322582</v>
      </c>
      <c r="D25" s="23">
        <v>5.5697959880780701</v>
      </c>
      <c r="E25" s="23">
        <v>3.804102827792974</v>
      </c>
      <c r="F25" s="22">
        <v>42285.250035309997</v>
      </c>
      <c r="G25" s="23">
        <v>13.7972427038424</v>
      </c>
      <c r="H25" s="23">
        <v>-1.7512245918585307</v>
      </c>
      <c r="I25" s="23">
        <v>2.770949474407729</v>
      </c>
      <c r="J25" s="22">
        <v>23975.4887165</v>
      </c>
      <c r="K25" s="23">
        <v>8.2784782377813144</v>
      </c>
      <c r="L25" s="23">
        <v>21.543162146723091</v>
      </c>
      <c r="M25" s="23">
        <v>5.6778009545869708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22">
        <v>12740.69247769</v>
      </c>
      <c r="C26" s="23">
        <v>-6.5531187451256301E-2</v>
      </c>
      <c r="D26" s="23">
        <v>-14.888569282500029</v>
      </c>
      <c r="E26" s="23">
        <v>-6.1939362493362751</v>
      </c>
      <c r="F26" s="22">
        <v>10034.464498490001</v>
      </c>
      <c r="G26" s="23">
        <v>4.7033862397063899</v>
      </c>
      <c r="H26" s="23">
        <v>-9.8898617546032739</v>
      </c>
      <c r="I26" s="23">
        <v>-4.4134354368689941</v>
      </c>
      <c r="J26" s="22">
        <v>2706.2279791999999</v>
      </c>
      <c r="K26" s="23">
        <v>-14.504385498523845</v>
      </c>
      <c r="L26" s="23">
        <v>-29.408548757691875</v>
      </c>
      <c r="M26" s="23">
        <v>-12.254329958667469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22">
        <v>57449.557101890001</v>
      </c>
      <c r="C27" s="23">
        <v>6.9654261328388998</v>
      </c>
      <c r="D27" s="23">
        <v>-5.1190302526582201</v>
      </c>
      <c r="E27" s="23">
        <v>0.71084556059071247</v>
      </c>
      <c r="F27" s="22">
        <v>35348.992046680003</v>
      </c>
      <c r="G27" s="23">
        <v>13.839222692087176</v>
      </c>
      <c r="H27" s="23">
        <v>-8.6007088284586075</v>
      </c>
      <c r="I27" s="23">
        <v>3.2659684908860953</v>
      </c>
      <c r="J27" s="22">
        <v>22100.565055210001</v>
      </c>
      <c r="K27" s="23">
        <v>-2.4552546688647965</v>
      </c>
      <c r="L27" s="23">
        <v>1.0369879501485713</v>
      </c>
      <c r="M27" s="23">
        <v>-3.1231214450035765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22">
        <v>32266.597202180001</v>
      </c>
      <c r="C28" s="23">
        <v>1.3393149081348099</v>
      </c>
      <c r="D28" s="23">
        <v>-2.3453940836758846</v>
      </c>
      <c r="E28" s="23">
        <v>-5.8973258412589615</v>
      </c>
      <c r="F28" s="22">
        <v>24736.260414969998</v>
      </c>
      <c r="G28" s="23">
        <v>2.422327393704407</v>
      </c>
      <c r="H28" s="23">
        <v>-5.6243569073967876</v>
      </c>
      <c r="I28" s="23">
        <v>-7.0548935582815204</v>
      </c>
      <c r="J28" s="22">
        <v>7530.3367872099998</v>
      </c>
      <c r="K28" s="23">
        <v>-2.0624757851256703</v>
      </c>
      <c r="L28" s="23">
        <v>10.235702197238481</v>
      </c>
      <c r="M28" s="23">
        <v>-1.8832779261944665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22">
        <v>10805.87797026</v>
      </c>
      <c r="C29" s="23">
        <v>28.446743382176521</v>
      </c>
      <c r="D29" s="23">
        <v>4.0004138686211945</v>
      </c>
      <c r="E29" s="23">
        <v>3.8293357293836436</v>
      </c>
      <c r="F29" s="22">
        <v>8158.6149485599999</v>
      </c>
      <c r="G29" s="23">
        <v>32.140774746796041</v>
      </c>
      <c r="H29" s="23">
        <v>2.7419747722121883</v>
      </c>
      <c r="I29" s="23">
        <v>9.3977101606190132</v>
      </c>
      <c r="J29" s="22">
        <v>2647.2630217000001</v>
      </c>
      <c r="K29" s="23">
        <v>18.258151646412784</v>
      </c>
      <c r="L29" s="23">
        <v>8.0803208547416574</v>
      </c>
      <c r="M29" s="23">
        <v>-10.24977118473862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22">
        <v>18151.10938201</v>
      </c>
      <c r="C30" s="23">
        <v>21.625638853935826</v>
      </c>
      <c r="D30" s="23">
        <v>6.1525283800370829</v>
      </c>
      <c r="E30" s="23">
        <v>-2.0316050400715682</v>
      </c>
      <c r="F30" s="22">
        <v>12531.05192754</v>
      </c>
      <c r="G30" s="23">
        <v>10.163751081888577</v>
      </c>
      <c r="H30" s="23">
        <v>-2.4407683269413241</v>
      </c>
      <c r="I30" s="23">
        <v>-2.3297808087705647</v>
      </c>
      <c r="J30" s="22">
        <v>5620.0574544700003</v>
      </c>
      <c r="K30" s="23">
        <v>58.364098521614181</v>
      </c>
      <c r="L30" s="23">
        <v>32.095984121208517</v>
      </c>
      <c r="M30" s="23">
        <v>-1.3601617925129972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22">
        <v>11916.312790509999</v>
      </c>
      <c r="C31" s="23">
        <v>18.683461887976605</v>
      </c>
      <c r="D31" s="23">
        <v>12.807968851463912</v>
      </c>
      <c r="E31" s="23">
        <v>5.9186204433660237</v>
      </c>
      <c r="F31" s="22">
        <v>9522.4657418200004</v>
      </c>
      <c r="G31" s="23">
        <v>24.751085929816298</v>
      </c>
      <c r="H31" s="23">
        <v>12.53941953840021</v>
      </c>
      <c r="I31" s="23">
        <v>7.1410628415145396</v>
      </c>
      <c r="J31" s="22">
        <v>2393.8470486900001</v>
      </c>
      <c r="K31" s="23">
        <v>-0.55648304148671457</v>
      </c>
      <c r="L31" s="23">
        <v>13.889040127257218</v>
      </c>
      <c r="M31" s="23">
        <v>1.3200699914463598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22">
        <v>56376.118451549999</v>
      </c>
      <c r="C32" s="23">
        <v>9.1327221184265284</v>
      </c>
      <c r="D32" s="23">
        <v>-7.7999978698282177</v>
      </c>
      <c r="E32" s="23">
        <v>-0.22345444596651021</v>
      </c>
      <c r="F32" s="22">
        <v>37761.695054409996</v>
      </c>
      <c r="G32" s="23">
        <v>16.72861863785468</v>
      </c>
      <c r="H32" s="23">
        <v>-9.166439416707675</v>
      </c>
      <c r="I32" s="23">
        <v>1.2216834387827049</v>
      </c>
      <c r="J32" s="22">
        <v>18614.423397139999</v>
      </c>
      <c r="K32" s="23">
        <v>-3.5937693093588194</v>
      </c>
      <c r="L32" s="23">
        <v>-4.8977299860780192</v>
      </c>
      <c r="M32" s="23">
        <v>-3.0319031454488794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22">
        <v>2873.7369552</v>
      </c>
      <c r="C33" s="23">
        <v>-6.1406277531793734</v>
      </c>
      <c r="D33" s="23">
        <v>-21.25532636615695</v>
      </c>
      <c r="E33" s="23">
        <v>-2.4589636377964013</v>
      </c>
      <c r="F33" s="22">
        <v>2423.97753027</v>
      </c>
      <c r="G33" s="23">
        <v>-5.2912386996051879</v>
      </c>
      <c r="H33" s="23">
        <v>-23.09911360831714</v>
      </c>
      <c r="I33" s="23">
        <v>-2.7511899632259968</v>
      </c>
      <c r="J33" s="22">
        <v>449.75942493000002</v>
      </c>
      <c r="K33" s="23">
        <v>-10.468179173623426</v>
      </c>
      <c r="L33" s="23">
        <v>-9.5700166566698925</v>
      </c>
      <c r="M33" s="23">
        <v>-0.85327350817027536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22">
        <v>17039.085674729999</v>
      </c>
      <c r="C34" s="23">
        <v>12.463045523854049</v>
      </c>
      <c r="D34" s="23">
        <v>-2.4609785946680915</v>
      </c>
      <c r="E34" s="23">
        <v>2.7819069593001018</v>
      </c>
      <c r="F34" s="22">
        <v>13200.89235016</v>
      </c>
      <c r="G34" s="23">
        <v>14.137566689025064</v>
      </c>
      <c r="H34" s="23">
        <v>-2.1213367598065105</v>
      </c>
      <c r="I34" s="23">
        <v>4.8784401405682445</v>
      </c>
      <c r="J34" s="22">
        <v>3838.1933245700002</v>
      </c>
      <c r="K34" s="23">
        <v>7.0608634547499634</v>
      </c>
      <c r="L34" s="23">
        <v>-3.6113432268932684</v>
      </c>
      <c r="M34" s="23">
        <v>-3.8300690448816255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22">
        <v>20890.792689819998</v>
      </c>
      <c r="C35" s="23">
        <v>11.163185590870796</v>
      </c>
      <c r="D35" s="23">
        <v>1.2978332074806218</v>
      </c>
      <c r="E35" s="23">
        <v>-3.3853905592413298</v>
      </c>
      <c r="F35" s="22">
        <v>15064.281816340001</v>
      </c>
      <c r="G35" s="23">
        <v>16.179301606732082</v>
      </c>
      <c r="H35" s="23">
        <v>5.746020972393822</v>
      </c>
      <c r="I35" s="23">
        <v>-4.1799676765150338</v>
      </c>
      <c r="J35" s="22">
        <v>5826.5108734799996</v>
      </c>
      <c r="K35" s="23">
        <v>2.1882269123807419E-4</v>
      </c>
      <c r="L35" s="23">
        <v>-8.6384179034723303</v>
      </c>
      <c r="M35" s="23">
        <v>-1.2686148599716773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22">
        <v>7381.9784011600004</v>
      </c>
      <c r="C36" s="23">
        <v>36.410098644755806</v>
      </c>
      <c r="D36" s="23">
        <v>19.099804261403762</v>
      </c>
      <c r="E36" s="23">
        <v>8.8786366183108925</v>
      </c>
      <c r="F36" s="22">
        <v>5643.9665618400004</v>
      </c>
      <c r="G36" s="23">
        <v>44.76736476140556</v>
      </c>
      <c r="H36" s="23">
        <v>21.011246029973535</v>
      </c>
      <c r="I36" s="23">
        <v>10.658382642648618</v>
      </c>
      <c r="J36" s="22">
        <v>1738.01183932</v>
      </c>
      <c r="K36" s="23">
        <v>14.874836181411084</v>
      </c>
      <c r="L36" s="23">
        <v>13.288764065950261</v>
      </c>
      <c r="M36" s="23">
        <v>3.4743529842364893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90">
        <v>12622.02422978</v>
      </c>
      <c r="C37" s="191">
        <v>5.8206821748391775</v>
      </c>
      <c r="D37" s="191">
        <v>-7.7460631657374392</v>
      </c>
      <c r="E37" s="191">
        <v>-5.9327652561832878</v>
      </c>
      <c r="F37" s="190">
        <v>10187.731474849999</v>
      </c>
      <c r="G37" s="191">
        <v>6.834149436492055</v>
      </c>
      <c r="H37" s="191">
        <v>-11.722099830660639</v>
      </c>
      <c r="I37" s="191">
        <v>-7.6937791256695363</v>
      </c>
      <c r="J37" s="190">
        <v>2434.2927549299998</v>
      </c>
      <c r="K37" s="191">
        <v>1.7798920313379654</v>
      </c>
      <c r="L37" s="191">
        <v>13.682720914496514</v>
      </c>
      <c r="M37" s="191">
        <v>2.2295412775153807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2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1.25" customHeight="1">
      <c r="A39" s="228" t="s">
        <v>74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</row>
    <row r="40" spans="1:26" s="38" customFormat="1" ht="15">
      <c r="A40" s="39" t="s">
        <v>90</v>
      </c>
      <c r="M40" s="39"/>
    </row>
    <row r="41" spans="1:26" s="38" customFormat="1">
      <c r="M41" s="39"/>
    </row>
    <row r="42" spans="1:26" s="38" customFormat="1">
      <c r="M42" s="39"/>
    </row>
    <row r="43" spans="1:26" s="38" customFormat="1">
      <c r="M43" s="39"/>
    </row>
    <row r="44" spans="1:26" s="38" customFormat="1">
      <c r="M44" s="39"/>
    </row>
    <row r="45" spans="1:26" s="38" customFormat="1">
      <c r="M45" s="39"/>
    </row>
    <row r="47" spans="1:26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  <mergeCell ref="J7:J8"/>
    <mergeCell ref="K7:K8"/>
    <mergeCell ref="L7:L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>
      <selection activeCell="A2" sqref="A2"/>
    </sheetView>
  </sheetViews>
  <sheetFormatPr defaultColWidth="9.140625" defaultRowHeight="12.75"/>
  <cols>
    <col min="1" max="1" width="20.85546875" style="24" customWidth="1"/>
    <col min="2" max="2" width="11.140625" style="11" customWidth="1"/>
    <col min="3" max="3" width="8.5703125" style="11" customWidth="1"/>
    <col min="4" max="4" width="9.140625" style="11" customWidth="1"/>
    <col min="5" max="5" width="7.5703125" style="11" customWidth="1"/>
    <col min="6" max="6" width="10.42578125" style="11" customWidth="1"/>
    <col min="7" max="7" width="7.7109375" style="11" customWidth="1"/>
    <col min="8" max="8" width="8.85546875" style="11" customWidth="1"/>
    <col min="9" max="9" width="7.5703125" style="11" customWidth="1"/>
    <col min="10" max="10" width="10.28515625" style="11" customWidth="1"/>
    <col min="11" max="11" width="9.140625" style="11"/>
    <col min="12" max="12" width="8.85546875" style="11" customWidth="1"/>
    <col min="13" max="13" width="7.5703125" style="11" customWidth="1"/>
    <col min="14" max="14" width="9.140625" style="11"/>
    <col min="15" max="15" width="10.28515625" style="38" customWidth="1"/>
    <col min="16" max="28" width="9.140625" style="38"/>
    <col min="29" max="16384" width="9.140625" style="11"/>
  </cols>
  <sheetData>
    <row r="1" spans="1:28">
      <c r="L1" s="213" t="s">
        <v>85</v>
      </c>
      <c r="M1" s="213"/>
    </row>
    <row r="2" spans="1:28" ht="17.25">
      <c r="A2" s="103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36" t="s">
        <v>96</v>
      </c>
      <c r="B3" s="236"/>
      <c r="C3" s="236"/>
      <c r="D3" s="236"/>
      <c r="E3" s="236"/>
      <c r="F3" s="236"/>
      <c r="G3" s="236"/>
      <c r="M3" s="41"/>
    </row>
    <row r="4" spans="1:28">
      <c r="A4" s="12"/>
      <c r="M4" s="41"/>
      <c r="N4" s="41"/>
    </row>
    <row r="5" spans="1:28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62" customFormat="1" ht="68.4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5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14" customFormat="1" ht="12.75" customHeigh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42">
        <v>13</v>
      </c>
      <c r="N9" s="44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14" customFormat="1">
      <c r="A10" s="30"/>
      <c r="B10" s="43"/>
      <c r="C10" s="43"/>
      <c r="D10" s="43"/>
      <c r="E10" s="43"/>
      <c r="F10" s="43"/>
      <c r="G10" s="43"/>
      <c r="H10" s="43"/>
      <c r="I10" s="43"/>
      <c r="J10" s="43"/>
      <c r="K10" s="31"/>
      <c r="L10" s="136"/>
      <c r="M10" s="136"/>
      <c r="N10" s="4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s="19" customFormat="1" ht="20.100000000000001" customHeight="1">
      <c r="A11" s="112" t="s">
        <v>19</v>
      </c>
      <c r="B11" s="16">
        <v>1302973.48366504</v>
      </c>
      <c r="C11" s="189">
        <v>13.592728031619842</v>
      </c>
      <c r="D11" s="189">
        <v>7.3251810748818258</v>
      </c>
      <c r="E11" s="189">
        <v>0.20082432595943089</v>
      </c>
      <c r="F11" s="16">
        <v>867619.08564885007</v>
      </c>
      <c r="G11" s="189">
        <v>15.551291952976726</v>
      </c>
      <c r="H11" s="189">
        <v>9.0538587627263496</v>
      </c>
      <c r="I11" s="189">
        <v>1.407293325209551</v>
      </c>
      <c r="J11" s="16">
        <v>435354.39801619004</v>
      </c>
      <c r="K11" s="189">
        <v>9.8810366922969166</v>
      </c>
      <c r="L11" s="189">
        <v>4.0385317795647921</v>
      </c>
      <c r="M11" s="189">
        <v>-2.1199208095183337</v>
      </c>
      <c r="N11" s="6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9" customFormat="1" ht="38.25" customHeight="1">
      <c r="A12" s="150" t="s">
        <v>93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9" customFormat="1" ht="20.100000000000001" customHeight="1">
      <c r="A13" s="178" t="s">
        <v>91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9" customFormat="1" ht="20.100000000000001" customHeight="1">
      <c r="A14" s="35" t="s">
        <v>24</v>
      </c>
      <c r="B14" s="22">
        <v>29332.42005293</v>
      </c>
      <c r="C14" s="23">
        <v>15.736473678792379</v>
      </c>
      <c r="D14" s="23">
        <v>10.613637250315662</v>
      </c>
      <c r="E14" s="23">
        <v>2.8421932468664579</v>
      </c>
      <c r="F14" s="22">
        <v>22951.326034469999</v>
      </c>
      <c r="G14" s="23">
        <v>17.631973838506838</v>
      </c>
      <c r="H14" s="23">
        <v>12.39894913566016</v>
      </c>
      <c r="I14" s="23">
        <v>3.6526480477980812</v>
      </c>
      <c r="J14" s="22">
        <v>6381.0940184600004</v>
      </c>
      <c r="K14" s="23">
        <v>9.396126702921066</v>
      </c>
      <c r="L14" s="23">
        <v>4.6357909334288081</v>
      </c>
      <c r="M14" s="23">
        <v>2.9079400655177778E-2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s="19" customFormat="1" ht="20.100000000000001" customHeight="1">
      <c r="A15" s="35" t="s">
        <v>25</v>
      </c>
      <c r="B15" s="22">
        <v>19919.99272419</v>
      </c>
      <c r="C15" s="23">
        <v>15.772148280697081</v>
      </c>
      <c r="D15" s="23">
        <v>11.751500103633305</v>
      </c>
      <c r="E15" s="23">
        <v>1.7777761946674957</v>
      </c>
      <c r="F15" s="22">
        <v>15972.640420330001</v>
      </c>
      <c r="G15" s="23">
        <v>17.702581037213534</v>
      </c>
      <c r="H15" s="23">
        <v>13.595363697259131</v>
      </c>
      <c r="I15" s="23">
        <v>2.1852376482710554</v>
      </c>
      <c r="J15" s="22">
        <v>3947.3523038600001</v>
      </c>
      <c r="K15" s="23">
        <v>8.5670866281807037</v>
      </c>
      <c r="L15" s="23">
        <v>4.8639433006670174</v>
      </c>
      <c r="M15" s="23">
        <v>0.16166685602736663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s="41" customFormat="1" ht="20.100000000000001" customHeight="1">
      <c r="A16" s="35" t="s">
        <v>26</v>
      </c>
      <c r="B16" s="22">
        <v>172673.85776417001</v>
      </c>
      <c r="C16" s="23">
        <v>19.971582912846969</v>
      </c>
      <c r="D16" s="23">
        <v>8.5528083402622457</v>
      </c>
      <c r="E16" s="23">
        <v>1.1347060322951137</v>
      </c>
      <c r="F16" s="22">
        <v>103082.85119604001</v>
      </c>
      <c r="G16" s="23">
        <v>21.550336867081342</v>
      </c>
      <c r="H16" s="23">
        <v>10.190026298578275</v>
      </c>
      <c r="I16" s="23">
        <v>2.2480033699039126</v>
      </c>
      <c r="J16" s="22">
        <v>69591.006568130004</v>
      </c>
      <c r="K16" s="23">
        <v>17.706971076468193</v>
      </c>
      <c r="L16" s="23">
        <v>6.2151344811589837</v>
      </c>
      <c r="M16" s="23">
        <v>-0.47053883997408263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s="41" customFormat="1" ht="20.100000000000001" customHeight="1">
      <c r="A17" s="35" t="s">
        <v>27</v>
      </c>
      <c r="B17" s="22">
        <v>33914.206878090001</v>
      </c>
      <c r="C17" s="23">
        <v>5.756337156170872</v>
      </c>
      <c r="D17" s="23">
        <v>2.2664950830324244</v>
      </c>
      <c r="E17" s="23">
        <v>0.52034748253207397</v>
      </c>
      <c r="F17" s="22">
        <v>30454.73072327</v>
      </c>
      <c r="G17" s="23">
        <v>7.5119219914760578</v>
      </c>
      <c r="H17" s="23">
        <v>3.4476708909444227</v>
      </c>
      <c r="I17" s="23">
        <v>0.87308949800724633</v>
      </c>
      <c r="J17" s="22">
        <v>3459.4761548199999</v>
      </c>
      <c r="K17" s="23">
        <v>-7.5354901259111529</v>
      </c>
      <c r="L17" s="23">
        <v>-7.0741093625681515</v>
      </c>
      <c r="M17" s="23">
        <v>-2.4816655091621698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s="41" customFormat="1" ht="20.100000000000001" customHeight="1">
      <c r="A18" s="35" t="s">
        <v>28</v>
      </c>
      <c r="B18" s="22">
        <v>23949.776901050001</v>
      </c>
      <c r="C18" s="23">
        <v>12.923583469056794</v>
      </c>
      <c r="D18" s="23">
        <v>9.7189404402067368</v>
      </c>
      <c r="E18" s="23">
        <v>2.4906438974552998</v>
      </c>
      <c r="F18" s="22">
        <v>19513.87478341</v>
      </c>
      <c r="G18" s="23">
        <v>14.454699449350031</v>
      </c>
      <c r="H18" s="23">
        <v>11.459350292565134</v>
      </c>
      <c r="I18" s="23">
        <v>3.3953701442675595</v>
      </c>
      <c r="J18" s="22">
        <v>4435.9021176400001</v>
      </c>
      <c r="K18" s="23">
        <v>6.6475274622362406</v>
      </c>
      <c r="L18" s="23">
        <v>2.6667140189022547</v>
      </c>
      <c r="M18" s="23">
        <v>-1.3082613109599492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s="41" customFormat="1" ht="20.100000000000001" customHeight="1">
      <c r="A19" s="35" t="s">
        <v>29</v>
      </c>
      <c r="B19" s="22">
        <v>11877.43509639</v>
      </c>
      <c r="C19" s="23">
        <v>10.175246246162303</v>
      </c>
      <c r="D19" s="23">
        <v>5.4198767502373641</v>
      </c>
      <c r="E19" s="23">
        <v>0.61593860691399982</v>
      </c>
      <c r="F19" s="22">
        <v>9325.6751794299998</v>
      </c>
      <c r="G19" s="23">
        <v>13.239794382887624</v>
      </c>
      <c r="H19" s="23">
        <v>7.1930447265218476</v>
      </c>
      <c r="I19" s="23">
        <v>0.92381934317266712</v>
      </c>
      <c r="J19" s="22">
        <v>2551.7599169599998</v>
      </c>
      <c r="K19" s="23">
        <v>0.25933422153300967</v>
      </c>
      <c r="L19" s="23">
        <v>-0.58984672255198234</v>
      </c>
      <c r="M19" s="23">
        <v>-0.49344312795881251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s="41" customFormat="1" ht="20.100000000000001" customHeight="1">
      <c r="A20" s="35" t="s">
        <v>30</v>
      </c>
      <c r="B20" s="22">
        <v>45706.601283999997</v>
      </c>
      <c r="C20" s="23">
        <v>9.061564005045696</v>
      </c>
      <c r="D20" s="23">
        <v>5.6741878734768676</v>
      </c>
      <c r="E20" s="23">
        <v>0.78119770696052626</v>
      </c>
      <c r="F20" s="22">
        <v>33282.832028290002</v>
      </c>
      <c r="G20" s="23">
        <v>9.9967367666470039</v>
      </c>
      <c r="H20" s="23">
        <v>7.1354021508553132</v>
      </c>
      <c r="I20" s="23">
        <v>1.7538325402045984</v>
      </c>
      <c r="J20" s="22">
        <v>12423.76925571</v>
      </c>
      <c r="K20" s="23">
        <v>6.6328850827296293</v>
      </c>
      <c r="L20" s="23">
        <v>1.9491440764757044</v>
      </c>
      <c r="M20" s="23">
        <v>-1.735113187526494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41" customFormat="1" ht="20.100000000000001" customHeight="1">
      <c r="A21" s="35" t="s">
        <v>31</v>
      </c>
      <c r="B21" s="22">
        <v>22664.396929030001</v>
      </c>
      <c r="C21" s="23">
        <v>14.828364036608477</v>
      </c>
      <c r="D21" s="23">
        <v>9.3672927031685873</v>
      </c>
      <c r="E21" s="23">
        <v>-3.3629514579729403E-3</v>
      </c>
      <c r="F21" s="22">
        <v>16844.222135839998</v>
      </c>
      <c r="G21" s="23">
        <v>16.68880934341415</v>
      </c>
      <c r="H21" s="23">
        <v>11.722152767748469</v>
      </c>
      <c r="I21" s="23">
        <v>0.14542395498334315</v>
      </c>
      <c r="J21" s="22">
        <v>5820.1747931899999</v>
      </c>
      <c r="K21" s="23">
        <v>9.7635804146045615</v>
      </c>
      <c r="L21" s="23">
        <v>3.0792976369647533</v>
      </c>
      <c r="M21" s="23">
        <v>-0.43148791738998682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41" customFormat="1" ht="25.5" customHeight="1">
      <c r="A22" s="34" t="s">
        <v>1</v>
      </c>
      <c r="B22" s="22">
        <v>483164.89701843</v>
      </c>
      <c r="C22" s="23">
        <v>12.032824856224366</v>
      </c>
      <c r="D22" s="23">
        <v>5.658920439200358</v>
      </c>
      <c r="E22" s="23">
        <v>-1.3957383085080437</v>
      </c>
      <c r="F22" s="22">
        <v>282888.12787001999</v>
      </c>
      <c r="G22" s="23">
        <v>14.045305155487966</v>
      </c>
      <c r="H22" s="23">
        <v>6.9657100193575303</v>
      </c>
      <c r="I22" s="23">
        <v>0.17437229478044003</v>
      </c>
      <c r="J22" s="22">
        <v>200276.76914841001</v>
      </c>
      <c r="K22" s="23">
        <v>9.3082954921123218</v>
      </c>
      <c r="L22" s="23">
        <v>3.8665777371464856</v>
      </c>
      <c r="M22" s="23">
        <v>-3.5314542682631185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s="41" customFormat="1" ht="20.100000000000001" customHeight="1">
      <c r="A23" s="35" t="s">
        <v>32</v>
      </c>
      <c r="B23" s="22">
        <v>17582.483750859999</v>
      </c>
      <c r="C23" s="23">
        <v>12.831553669480144</v>
      </c>
      <c r="D23" s="23">
        <v>10.324883043166452</v>
      </c>
      <c r="E23" s="23">
        <v>2.8708176228106339</v>
      </c>
      <c r="F23" s="22">
        <v>14051.45435068</v>
      </c>
      <c r="G23" s="23">
        <v>15.460478349067913</v>
      </c>
      <c r="H23" s="23">
        <v>12.424181167327461</v>
      </c>
      <c r="I23" s="23">
        <v>3.8071350438616918</v>
      </c>
      <c r="J23" s="22">
        <v>3531.0294001799998</v>
      </c>
      <c r="K23" s="23">
        <v>3.4575142842641071</v>
      </c>
      <c r="L23" s="23">
        <v>2.6939247517364464</v>
      </c>
      <c r="M23" s="23">
        <v>-0.69363563870908251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1" customFormat="1" ht="20.100000000000001" customHeight="1">
      <c r="A24" s="35" t="s">
        <v>33</v>
      </c>
      <c r="B24" s="22">
        <v>9438.7112608900006</v>
      </c>
      <c r="C24" s="23">
        <v>6.5761103535734406</v>
      </c>
      <c r="D24" s="23">
        <v>5.0185240699773317</v>
      </c>
      <c r="E24" s="23">
        <v>0.82733421036449784</v>
      </c>
      <c r="F24" s="22">
        <v>8853.9461462700001</v>
      </c>
      <c r="G24" s="23">
        <v>8.0119177199643872</v>
      </c>
      <c r="H24" s="23">
        <v>6.0601117694474453</v>
      </c>
      <c r="I24" s="23">
        <v>1.0100910532302407</v>
      </c>
      <c r="J24" s="22">
        <v>584.76511461999996</v>
      </c>
      <c r="K24" s="23">
        <v>-11.280499447074575</v>
      </c>
      <c r="L24" s="23">
        <v>-8.575874453202303</v>
      </c>
      <c r="M24" s="23">
        <v>-1.8611366168869523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s="41" customFormat="1" ht="20.100000000000001" customHeight="1">
      <c r="A25" s="35" t="s">
        <v>34</v>
      </c>
      <c r="B25" s="22">
        <v>79302.095234880006</v>
      </c>
      <c r="C25" s="23">
        <v>14.820653391998633</v>
      </c>
      <c r="D25" s="23">
        <v>8.0490539697678543</v>
      </c>
      <c r="E25" s="23">
        <v>0.61101771254034531</v>
      </c>
      <c r="F25" s="22">
        <v>53158.640174729997</v>
      </c>
      <c r="G25" s="23">
        <v>17.201915786956761</v>
      </c>
      <c r="H25" s="23">
        <v>9.7383544397655015</v>
      </c>
      <c r="I25" s="23">
        <v>1.4009791129159623</v>
      </c>
      <c r="J25" s="22">
        <v>26143.455060150001</v>
      </c>
      <c r="K25" s="23">
        <v>10.265297856564686</v>
      </c>
      <c r="L25" s="23">
        <v>4.7696506230303584</v>
      </c>
      <c r="M25" s="23">
        <v>-0.95787964829085581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1" customFormat="1" ht="20.100000000000001" customHeight="1">
      <c r="A26" s="35" t="s">
        <v>35</v>
      </c>
      <c r="B26" s="22">
        <v>24834.967870550001</v>
      </c>
      <c r="C26" s="23">
        <v>13.683303499627016</v>
      </c>
      <c r="D26" s="23">
        <v>10.042027027181959</v>
      </c>
      <c r="E26" s="23">
        <v>1.686289770703155</v>
      </c>
      <c r="F26" s="22">
        <v>19268.613056509999</v>
      </c>
      <c r="G26" s="23">
        <v>17.106597971675555</v>
      </c>
      <c r="H26" s="23">
        <v>12.017209138820718</v>
      </c>
      <c r="I26" s="23">
        <v>2.6019849744492518</v>
      </c>
      <c r="J26" s="22">
        <v>5566.3548140399998</v>
      </c>
      <c r="K26" s="23">
        <v>3.2366679753663874</v>
      </c>
      <c r="L26" s="23">
        <v>3.7116509322706435</v>
      </c>
      <c r="M26" s="23">
        <v>-1.3610657030403388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s="41" customFormat="1" ht="20.100000000000001" customHeight="1">
      <c r="A27" s="35" t="s">
        <v>36</v>
      </c>
      <c r="B27" s="22">
        <v>58351.197308919996</v>
      </c>
      <c r="C27" s="23">
        <v>7.2884970854177595</v>
      </c>
      <c r="D27" s="23">
        <v>3.8546063033369222</v>
      </c>
      <c r="E27" s="23">
        <v>-5.9392013890175122E-2</v>
      </c>
      <c r="F27" s="22">
        <v>31004.48352501</v>
      </c>
      <c r="G27" s="23">
        <v>11.014931295777302</v>
      </c>
      <c r="H27" s="23">
        <v>6.1519779181464145</v>
      </c>
      <c r="I27" s="23">
        <v>0.65512569934800524</v>
      </c>
      <c r="J27" s="22">
        <v>27346.71378391</v>
      </c>
      <c r="K27" s="23">
        <v>3.3551389165849201</v>
      </c>
      <c r="L27" s="23">
        <v>1.3673496142191794</v>
      </c>
      <c r="M27" s="23">
        <v>-0.85730800171477028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41" customFormat="1" ht="20.100000000000001" customHeight="1">
      <c r="A28" s="35" t="s">
        <v>37</v>
      </c>
      <c r="B28" s="22">
        <v>37470.681782690001</v>
      </c>
      <c r="C28" s="23">
        <v>20.719686416540256</v>
      </c>
      <c r="D28" s="23">
        <v>14.529475969949843</v>
      </c>
      <c r="E28" s="23">
        <v>1.1940234012430437</v>
      </c>
      <c r="F28" s="22">
        <v>28988.88899902</v>
      </c>
      <c r="G28" s="23">
        <v>23.837319652979858</v>
      </c>
      <c r="H28" s="23">
        <v>17.577137346429183</v>
      </c>
      <c r="I28" s="23">
        <v>2.0056528320320837</v>
      </c>
      <c r="J28" s="22">
        <v>8481.7927836700001</v>
      </c>
      <c r="K28" s="23">
        <v>11.155493581248962</v>
      </c>
      <c r="L28" s="23">
        <v>5.2089498500684499</v>
      </c>
      <c r="M28" s="23">
        <v>-1.4850199065249825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s="41" customFormat="1" ht="20.100000000000001" customHeight="1">
      <c r="A29" s="20" t="s">
        <v>38</v>
      </c>
      <c r="B29" s="22">
        <v>20796.018417489999</v>
      </c>
      <c r="C29" s="23">
        <v>13.611356386806676</v>
      </c>
      <c r="D29" s="23">
        <v>9.9494627136341904</v>
      </c>
      <c r="E29" s="23">
        <v>2.2703603479073706</v>
      </c>
      <c r="F29" s="22">
        <v>16732.420390930001</v>
      </c>
      <c r="G29" s="23">
        <v>16.721773994656289</v>
      </c>
      <c r="H29" s="23">
        <v>12.806028909087573</v>
      </c>
      <c r="I29" s="23">
        <v>3.2688489567232324</v>
      </c>
      <c r="J29" s="22">
        <v>4063.5980265600001</v>
      </c>
      <c r="K29" s="23">
        <v>2.3777214023394464</v>
      </c>
      <c r="L29" s="23">
        <v>-0.43245986372436107</v>
      </c>
      <c r="M29" s="23">
        <v>-1.6454032700565904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s="41" customFormat="1" ht="20.100000000000001" customHeight="1">
      <c r="A30" s="20" t="s">
        <v>39</v>
      </c>
      <c r="B30" s="22">
        <v>26991.577311090001</v>
      </c>
      <c r="C30" s="23">
        <v>24.406617383341839</v>
      </c>
      <c r="D30" s="23">
        <v>14.085683428815287</v>
      </c>
      <c r="E30" s="23">
        <v>2.190396909860425</v>
      </c>
      <c r="F30" s="22">
        <v>21220.303531599999</v>
      </c>
      <c r="G30" s="23">
        <v>24.277326411475869</v>
      </c>
      <c r="H30" s="23">
        <v>14.45287360834655</v>
      </c>
      <c r="I30" s="23">
        <v>2.7753707844171345</v>
      </c>
      <c r="J30" s="22">
        <v>5771.2737794900004</v>
      </c>
      <c r="K30" s="23">
        <v>24.884327184132118</v>
      </c>
      <c r="L30" s="23">
        <v>12.755589379555147</v>
      </c>
      <c r="M30" s="23">
        <v>9.5598131055012914E-2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s="41" customFormat="1" ht="20.100000000000001" customHeight="1">
      <c r="A31" s="20" t="s">
        <v>40</v>
      </c>
      <c r="B31" s="22">
        <v>15324.201261370001</v>
      </c>
      <c r="C31" s="23">
        <v>16.206600328331746</v>
      </c>
      <c r="D31" s="23">
        <v>10.170644258345888</v>
      </c>
      <c r="E31" s="23">
        <v>3.5285288699352151</v>
      </c>
      <c r="F31" s="22">
        <v>11255.78167339</v>
      </c>
      <c r="G31" s="23">
        <v>19.47872005730531</v>
      </c>
      <c r="H31" s="23">
        <v>12.85628782727197</v>
      </c>
      <c r="I31" s="23">
        <v>5.0814008735047054</v>
      </c>
      <c r="J31" s="22">
        <v>4068.41958798</v>
      </c>
      <c r="K31" s="23">
        <v>8.0219424340247372</v>
      </c>
      <c r="L31" s="23">
        <v>3.3653410664580434</v>
      </c>
      <c r="M31" s="23">
        <v>-0.53793755449589753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41" customFormat="1" ht="20.100000000000001" customHeight="1">
      <c r="A32" s="20" t="s">
        <v>41</v>
      </c>
      <c r="B32" s="22">
        <v>69520.142053479998</v>
      </c>
      <c r="C32" s="23">
        <v>13.454313114543993</v>
      </c>
      <c r="D32" s="23">
        <v>7.1421449277935096</v>
      </c>
      <c r="E32" s="23">
        <v>0.33675564694407001</v>
      </c>
      <c r="F32" s="22">
        <v>50441.987285880001</v>
      </c>
      <c r="G32" s="23">
        <v>14.385748118590641</v>
      </c>
      <c r="H32" s="23">
        <v>7.5588337522421796</v>
      </c>
      <c r="I32" s="23">
        <v>1.1246434340883837</v>
      </c>
      <c r="J32" s="22">
        <v>19078.154767600001</v>
      </c>
      <c r="K32" s="23">
        <v>11.063164860058293</v>
      </c>
      <c r="L32" s="23">
        <v>6.0558290376656601</v>
      </c>
      <c r="M32" s="23">
        <v>-1.6884436021167915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s="41" customFormat="1" ht="20.100000000000001" customHeight="1">
      <c r="A33" s="20" t="s">
        <v>42</v>
      </c>
      <c r="B33" s="22">
        <v>13339.5660592</v>
      </c>
      <c r="C33" s="23">
        <v>1.9612098404679017</v>
      </c>
      <c r="D33" s="23">
        <v>-1.8467746430102352</v>
      </c>
      <c r="E33" s="23">
        <v>-0.25113666710787186</v>
      </c>
      <c r="F33" s="22">
        <v>10204.69658903</v>
      </c>
      <c r="G33" s="23">
        <v>3.5874561807322181</v>
      </c>
      <c r="H33" s="23">
        <v>0.5811529237237778</v>
      </c>
      <c r="I33" s="23">
        <v>0.29538088702759069</v>
      </c>
      <c r="J33" s="22">
        <v>3134.8694701700001</v>
      </c>
      <c r="K33" s="23">
        <v>-2.996131814925306</v>
      </c>
      <c r="L33" s="23">
        <v>-8.9975454321802886</v>
      </c>
      <c r="M33" s="23">
        <v>-1.9896410818180783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s="41" customFormat="1" ht="20.100000000000001" customHeight="1">
      <c r="A34" s="20" t="s">
        <v>43</v>
      </c>
      <c r="B34" s="22">
        <v>24434.195744699999</v>
      </c>
      <c r="C34" s="23">
        <v>16.427481068797718</v>
      </c>
      <c r="D34" s="23">
        <v>11.14704535235424</v>
      </c>
      <c r="E34" s="23">
        <v>2.8892136049098411</v>
      </c>
      <c r="F34" s="22">
        <v>19350.694454609999</v>
      </c>
      <c r="G34" s="23">
        <v>18.346908480741092</v>
      </c>
      <c r="H34" s="23">
        <v>13.553079615517746</v>
      </c>
      <c r="I34" s="23">
        <v>4.0756377539197644</v>
      </c>
      <c r="J34" s="22">
        <v>5083.5012900900001</v>
      </c>
      <c r="K34" s="23">
        <v>9.657510586769618</v>
      </c>
      <c r="L34" s="23">
        <v>2.8514611853450447</v>
      </c>
      <c r="M34" s="23">
        <v>-1.3898253720553271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s="41" customFormat="1" ht="20.100000000000001" customHeight="1">
      <c r="A35" s="20" t="s">
        <v>44</v>
      </c>
      <c r="B35" s="22">
        <v>26186.82960601</v>
      </c>
      <c r="C35" s="23">
        <v>14.846074905109518</v>
      </c>
      <c r="D35" s="23">
        <v>11.245477401228328</v>
      </c>
      <c r="E35" s="23">
        <v>1.7953391101064966</v>
      </c>
      <c r="F35" s="22">
        <v>20333.350733700001</v>
      </c>
      <c r="G35" s="23">
        <v>15.908209203993493</v>
      </c>
      <c r="H35" s="23">
        <v>12.707921645412569</v>
      </c>
      <c r="I35" s="23">
        <v>2.4959948495758937</v>
      </c>
      <c r="J35" s="22">
        <v>5853.47887231</v>
      </c>
      <c r="K35" s="23">
        <v>11.303105388246507</v>
      </c>
      <c r="L35" s="23">
        <v>6.4475312798022486</v>
      </c>
      <c r="M35" s="23">
        <v>-0.56583661465808177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1" customFormat="1" ht="20.100000000000001" customHeight="1">
      <c r="A36" s="20" t="s">
        <v>45</v>
      </c>
      <c r="B36" s="22">
        <v>11471.37759932</v>
      </c>
      <c r="C36" s="23">
        <v>9.4122818468926397</v>
      </c>
      <c r="D36" s="23">
        <v>6.6409944143366602</v>
      </c>
      <c r="E36" s="23">
        <v>-1.9057672653574258</v>
      </c>
      <c r="F36" s="22">
        <v>8463.2110396600001</v>
      </c>
      <c r="G36" s="23">
        <v>11.927546818084394</v>
      </c>
      <c r="H36" s="23">
        <v>8.1564017947023189</v>
      </c>
      <c r="I36" s="23">
        <v>-1.4825354634011632</v>
      </c>
      <c r="J36" s="22">
        <v>3008.1665596600001</v>
      </c>
      <c r="K36" s="23">
        <v>2.9061708625210514</v>
      </c>
      <c r="L36" s="23">
        <v>2.5966902571776984</v>
      </c>
      <c r="M36" s="23">
        <v>-3.0772185357247821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1" customFormat="1" ht="20.100000000000001" customHeight="1">
      <c r="A37" s="102" t="s">
        <v>46</v>
      </c>
      <c r="B37" s="190">
        <v>24725.623900350001</v>
      </c>
      <c r="C37" s="191">
        <v>17.992862484161449</v>
      </c>
      <c r="D37" s="191">
        <v>12.223166997840892</v>
      </c>
      <c r="E37" s="191">
        <v>2.7380550174339788</v>
      </c>
      <c r="F37" s="190">
        <v>19974.32754849</v>
      </c>
      <c r="G37" s="191">
        <v>18.641837075040542</v>
      </c>
      <c r="H37" s="191">
        <v>13.301815074512618</v>
      </c>
      <c r="I37" s="191">
        <v>3.1015731620524463</v>
      </c>
      <c r="J37" s="190">
        <v>4751.29635186</v>
      </c>
      <c r="K37" s="191">
        <v>15.340506974641329</v>
      </c>
      <c r="L37" s="191">
        <v>7.9045689099504983</v>
      </c>
      <c r="M37" s="191">
        <v>1.2374648030106101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1" customFormat="1" ht="1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38" customFormat="1" ht="15">
      <c r="A39" s="39" t="s">
        <v>92</v>
      </c>
    </row>
    <row r="40" spans="1:28" s="38" customFormat="1"/>
    <row r="41" spans="1:28" s="38" customFormat="1">
      <c r="B41" s="11"/>
    </row>
    <row r="42" spans="1:28" s="38" customFormat="1"/>
    <row r="43" spans="1:28" s="38" customFormat="1"/>
    <row r="44" spans="1:28" s="38" customFormat="1"/>
  </sheetData>
  <mergeCells count="19"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  <mergeCell ref="K7:K8"/>
    <mergeCell ref="L7:L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9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18.140625" style="82" customWidth="1"/>
    <col min="2" max="2" width="7.42578125" style="26" customWidth="1"/>
    <col min="3" max="3" width="9.28515625" style="26" customWidth="1"/>
    <col min="4" max="4" width="9.140625" style="26"/>
    <col min="5" max="5" width="7.42578125" style="26" customWidth="1"/>
    <col min="6" max="6" width="8.140625" style="26" customWidth="1"/>
    <col min="7" max="8" width="7.42578125" style="26" customWidth="1"/>
    <col min="9" max="9" width="9.28515625" style="26" customWidth="1"/>
    <col min="10" max="10" width="9.140625" style="26"/>
    <col min="11" max="11" width="7.42578125" style="26" customWidth="1"/>
    <col min="12" max="12" width="7.85546875" style="26" customWidth="1"/>
    <col min="13" max="14" width="7.42578125" style="26" customWidth="1"/>
    <col min="15" max="15" width="8.5703125" style="26" customWidth="1"/>
    <col min="16" max="16" width="9.140625" style="26"/>
    <col min="17" max="17" width="7.42578125" style="26" customWidth="1"/>
    <col min="18" max="18" width="7.85546875" style="26" customWidth="1"/>
    <col min="19" max="19" width="7.42578125" style="26" customWidth="1"/>
    <col min="20" max="234" width="9.140625" style="26"/>
    <col min="235" max="235" width="3" style="26" bestFit="1" customWidth="1"/>
    <col min="236" max="236" width="18.140625" style="26" customWidth="1"/>
    <col min="237" max="238" width="7.42578125" style="26" customWidth="1"/>
    <col min="239" max="239" width="9.140625" style="26"/>
    <col min="240" max="240" width="7.42578125" style="26" customWidth="1"/>
    <col min="241" max="241" width="7.85546875" style="26" customWidth="1"/>
    <col min="242" max="244" width="7.42578125" style="26" customWidth="1"/>
    <col min="245" max="245" width="9.140625" style="26"/>
    <col min="246" max="246" width="7.42578125" style="26" customWidth="1"/>
    <col min="247" max="247" width="7.85546875" style="26" customWidth="1"/>
    <col min="248" max="250" width="7.42578125" style="26" customWidth="1"/>
    <col min="251" max="251" width="9.140625" style="26"/>
    <col min="252" max="252" width="7.42578125" style="26" customWidth="1"/>
    <col min="253" max="253" width="7.85546875" style="26" customWidth="1"/>
    <col min="254" max="254" width="7.42578125" style="26" customWidth="1"/>
    <col min="255" max="490" width="9.140625" style="26"/>
    <col min="491" max="491" width="3" style="26" bestFit="1" customWidth="1"/>
    <col min="492" max="492" width="18.140625" style="26" customWidth="1"/>
    <col min="493" max="494" width="7.42578125" style="26" customWidth="1"/>
    <col min="495" max="495" width="9.140625" style="26"/>
    <col min="496" max="496" width="7.42578125" style="26" customWidth="1"/>
    <col min="497" max="497" width="7.85546875" style="26" customWidth="1"/>
    <col min="498" max="500" width="7.42578125" style="26" customWidth="1"/>
    <col min="501" max="501" width="9.140625" style="26"/>
    <col min="502" max="502" width="7.42578125" style="26" customWidth="1"/>
    <col min="503" max="503" width="7.85546875" style="26" customWidth="1"/>
    <col min="504" max="506" width="7.42578125" style="26" customWidth="1"/>
    <col min="507" max="507" width="9.140625" style="26"/>
    <col min="508" max="508" width="7.42578125" style="26" customWidth="1"/>
    <col min="509" max="509" width="7.85546875" style="26" customWidth="1"/>
    <col min="510" max="510" width="7.42578125" style="26" customWidth="1"/>
    <col min="511" max="746" width="9.140625" style="26"/>
    <col min="747" max="747" width="3" style="26" bestFit="1" customWidth="1"/>
    <col min="748" max="748" width="18.140625" style="26" customWidth="1"/>
    <col min="749" max="750" width="7.42578125" style="26" customWidth="1"/>
    <col min="751" max="751" width="9.140625" style="26"/>
    <col min="752" max="752" width="7.42578125" style="26" customWidth="1"/>
    <col min="753" max="753" width="7.85546875" style="26" customWidth="1"/>
    <col min="754" max="756" width="7.42578125" style="26" customWidth="1"/>
    <col min="757" max="757" width="9.140625" style="26"/>
    <col min="758" max="758" width="7.42578125" style="26" customWidth="1"/>
    <col min="759" max="759" width="7.85546875" style="26" customWidth="1"/>
    <col min="760" max="762" width="7.42578125" style="26" customWidth="1"/>
    <col min="763" max="763" width="9.140625" style="26"/>
    <col min="764" max="764" width="7.42578125" style="26" customWidth="1"/>
    <col min="765" max="765" width="7.85546875" style="26" customWidth="1"/>
    <col min="766" max="766" width="7.42578125" style="26" customWidth="1"/>
    <col min="767" max="1002" width="9.140625" style="26"/>
    <col min="1003" max="1003" width="3" style="26" bestFit="1" customWidth="1"/>
    <col min="1004" max="1004" width="18.140625" style="26" customWidth="1"/>
    <col min="1005" max="1006" width="7.42578125" style="26" customWidth="1"/>
    <col min="1007" max="1007" width="9.140625" style="26"/>
    <col min="1008" max="1008" width="7.42578125" style="26" customWidth="1"/>
    <col min="1009" max="1009" width="7.85546875" style="26" customWidth="1"/>
    <col min="1010" max="1012" width="7.42578125" style="26" customWidth="1"/>
    <col min="1013" max="1013" width="9.140625" style="26"/>
    <col min="1014" max="1014" width="7.42578125" style="26" customWidth="1"/>
    <col min="1015" max="1015" width="7.85546875" style="26" customWidth="1"/>
    <col min="1016" max="1018" width="7.42578125" style="26" customWidth="1"/>
    <col min="1019" max="1019" width="9.140625" style="26"/>
    <col min="1020" max="1020" width="7.42578125" style="26" customWidth="1"/>
    <col min="1021" max="1021" width="7.85546875" style="26" customWidth="1"/>
    <col min="1022" max="1022" width="7.42578125" style="26" customWidth="1"/>
    <col min="1023" max="1258" width="9.140625" style="26"/>
    <col min="1259" max="1259" width="3" style="26" bestFit="1" customWidth="1"/>
    <col min="1260" max="1260" width="18.140625" style="26" customWidth="1"/>
    <col min="1261" max="1262" width="7.42578125" style="26" customWidth="1"/>
    <col min="1263" max="1263" width="9.140625" style="26"/>
    <col min="1264" max="1264" width="7.42578125" style="26" customWidth="1"/>
    <col min="1265" max="1265" width="7.85546875" style="26" customWidth="1"/>
    <col min="1266" max="1268" width="7.42578125" style="26" customWidth="1"/>
    <col min="1269" max="1269" width="9.140625" style="26"/>
    <col min="1270" max="1270" width="7.42578125" style="26" customWidth="1"/>
    <col min="1271" max="1271" width="7.85546875" style="26" customWidth="1"/>
    <col min="1272" max="1274" width="7.42578125" style="26" customWidth="1"/>
    <col min="1275" max="1275" width="9.140625" style="26"/>
    <col min="1276" max="1276" width="7.42578125" style="26" customWidth="1"/>
    <col min="1277" max="1277" width="7.85546875" style="26" customWidth="1"/>
    <col min="1278" max="1278" width="7.42578125" style="26" customWidth="1"/>
    <col min="1279" max="1514" width="9.140625" style="26"/>
    <col min="1515" max="1515" width="3" style="26" bestFit="1" customWidth="1"/>
    <col min="1516" max="1516" width="18.140625" style="26" customWidth="1"/>
    <col min="1517" max="1518" width="7.42578125" style="26" customWidth="1"/>
    <col min="1519" max="1519" width="9.140625" style="26"/>
    <col min="1520" max="1520" width="7.42578125" style="26" customWidth="1"/>
    <col min="1521" max="1521" width="7.85546875" style="26" customWidth="1"/>
    <col min="1522" max="1524" width="7.42578125" style="26" customWidth="1"/>
    <col min="1525" max="1525" width="9.140625" style="26"/>
    <col min="1526" max="1526" width="7.42578125" style="26" customWidth="1"/>
    <col min="1527" max="1527" width="7.85546875" style="26" customWidth="1"/>
    <col min="1528" max="1530" width="7.42578125" style="26" customWidth="1"/>
    <col min="1531" max="1531" width="9.140625" style="26"/>
    <col min="1532" max="1532" width="7.42578125" style="26" customWidth="1"/>
    <col min="1533" max="1533" width="7.85546875" style="26" customWidth="1"/>
    <col min="1534" max="1534" width="7.42578125" style="26" customWidth="1"/>
    <col min="1535" max="1770" width="9.140625" style="26"/>
    <col min="1771" max="1771" width="3" style="26" bestFit="1" customWidth="1"/>
    <col min="1772" max="1772" width="18.140625" style="26" customWidth="1"/>
    <col min="1773" max="1774" width="7.42578125" style="26" customWidth="1"/>
    <col min="1775" max="1775" width="9.140625" style="26"/>
    <col min="1776" max="1776" width="7.42578125" style="26" customWidth="1"/>
    <col min="1777" max="1777" width="7.85546875" style="26" customWidth="1"/>
    <col min="1778" max="1780" width="7.42578125" style="26" customWidth="1"/>
    <col min="1781" max="1781" width="9.140625" style="26"/>
    <col min="1782" max="1782" width="7.42578125" style="26" customWidth="1"/>
    <col min="1783" max="1783" width="7.85546875" style="26" customWidth="1"/>
    <col min="1784" max="1786" width="7.42578125" style="26" customWidth="1"/>
    <col min="1787" max="1787" width="9.140625" style="26"/>
    <col min="1788" max="1788" width="7.42578125" style="26" customWidth="1"/>
    <col min="1789" max="1789" width="7.85546875" style="26" customWidth="1"/>
    <col min="1790" max="1790" width="7.42578125" style="26" customWidth="1"/>
    <col min="1791" max="2026" width="9.140625" style="26"/>
    <col min="2027" max="2027" width="3" style="26" bestFit="1" customWidth="1"/>
    <col min="2028" max="2028" width="18.140625" style="26" customWidth="1"/>
    <col min="2029" max="2030" width="7.42578125" style="26" customWidth="1"/>
    <col min="2031" max="2031" width="9.140625" style="26"/>
    <col min="2032" max="2032" width="7.42578125" style="26" customWidth="1"/>
    <col min="2033" max="2033" width="7.85546875" style="26" customWidth="1"/>
    <col min="2034" max="2036" width="7.42578125" style="26" customWidth="1"/>
    <col min="2037" max="2037" width="9.140625" style="26"/>
    <col min="2038" max="2038" width="7.42578125" style="26" customWidth="1"/>
    <col min="2039" max="2039" width="7.85546875" style="26" customWidth="1"/>
    <col min="2040" max="2042" width="7.42578125" style="26" customWidth="1"/>
    <col min="2043" max="2043" width="9.140625" style="26"/>
    <col min="2044" max="2044" width="7.42578125" style="26" customWidth="1"/>
    <col min="2045" max="2045" width="7.85546875" style="26" customWidth="1"/>
    <col min="2046" max="2046" width="7.42578125" style="26" customWidth="1"/>
    <col min="2047" max="2282" width="9.140625" style="26"/>
    <col min="2283" max="2283" width="3" style="26" bestFit="1" customWidth="1"/>
    <col min="2284" max="2284" width="18.140625" style="26" customWidth="1"/>
    <col min="2285" max="2286" width="7.42578125" style="26" customWidth="1"/>
    <col min="2287" max="2287" width="9.140625" style="26"/>
    <col min="2288" max="2288" width="7.42578125" style="26" customWidth="1"/>
    <col min="2289" max="2289" width="7.85546875" style="26" customWidth="1"/>
    <col min="2290" max="2292" width="7.42578125" style="26" customWidth="1"/>
    <col min="2293" max="2293" width="9.140625" style="26"/>
    <col min="2294" max="2294" width="7.42578125" style="26" customWidth="1"/>
    <col min="2295" max="2295" width="7.85546875" style="26" customWidth="1"/>
    <col min="2296" max="2298" width="7.42578125" style="26" customWidth="1"/>
    <col min="2299" max="2299" width="9.140625" style="26"/>
    <col min="2300" max="2300" width="7.42578125" style="26" customWidth="1"/>
    <col min="2301" max="2301" width="7.85546875" style="26" customWidth="1"/>
    <col min="2302" max="2302" width="7.42578125" style="26" customWidth="1"/>
    <col min="2303" max="2538" width="9.140625" style="26"/>
    <col min="2539" max="2539" width="3" style="26" bestFit="1" customWidth="1"/>
    <col min="2540" max="2540" width="18.140625" style="26" customWidth="1"/>
    <col min="2541" max="2542" width="7.42578125" style="26" customWidth="1"/>
    <col min="2543" max="2543" width="9.140625" style="26"/>
    <col min="2544" max="2544" width="7.42578125" style="26" customWidth="1"/>
    <col min="2545" max="2545" width="7.85546875" style="26" customWidth="1"/>
    <col min="2546" max="2548" width="7.42578125" style="26" customWidth="1"/>
    <col min="2549" max="2549" width="9.140625" style="26"/>
    <col min="2550" max="2550" width="7.42578125" style="26" customWidth="1"/>
    <col min="2551" max="2551" width="7.85546875" style="26" customWidth="1"/>
    <col min="2552" max="2554" width="7.42578125" style="26" customWidth="1"/>
    <col min="2555" max="2555" width="9.140625" style="26"/>
    <col min="2556" max="2556" width="7.42578125" style="26" customWidth="1"/>
    <col min="2557" max="2557" width="7.85546875" style="26" customWidth="1"/>
    <col min="2558" max="2558" width="7.42578125" style="26" customWidth="1"/>
    <col min="2559" max="2794" width="9.140625" style="26"/>
    <col min="2795" max="2795" width="3" style="26" bestFit="1" customWidth="1"/>
    <col min="2796" max="2796" width="18.140625" style="26" customWidth="1"/>
    <col min="2797" max="2798" width="7.42578125" style="26" customWidth="1"/>
    <col min="2799" max="2799" width="9.140625" style="26"/>
    <col min="2800" max="2800" width="7.42578125" style="26" customWidth="1"/>
    <col min="2801" max="2801" width="7.85546875" style="26" customWidth="1"/>
    <col min="2802" max="2804" width="7.42578125" style="26" customWidth="1"/>
    <col min="2805" max="2805" width="9.140625" style="26"/>
    <col min="2806" max="2806" width="7.42578125" style="26" customWidth="1"/>
    <col min="2807" max="2807" width="7.85546875" style="26" customWidth="1"/>
    <col min="2808" max="2810" width="7.42578125" style="26" customWidth="1"/>
    <col min="2811" max="2811" width="9.140625" style="26"/>
    <col min="2812" max="2812" width="7.42578125" style="26" customWidth="1"/>
    <col min="2813" max="2813" width="7.85546875" style="26" customWidth="1"/>
    <col min="2814" max="2814" width="7.42578125" style="26" customWidth="1"/>
    <col min="2815" max="3050" width="9.140625" style="26"/>
    <col min="3051" max="3051" width="3" style="26" bestFit="1" customWidth="1"/>
    <col min="3052" max="3052" width="18.140625" style="26" customWidth="1"/>
    <col min="3053" max="3054" width="7.42578125" style="26" customWidth="1"/>
    <col min="3055" max="3055" width="9.140625" style="26"/>
    <col min="3056" max="3056" width="7.42578125" style="26" customWidth="1"/>
    <col min="3057" max="3057" width="7.85546875" style="26" customWidth="1"/>
    <col min="3058" max="3060" width="7.42578125" style="26" customWidth="1"/>
    <col min="3061" max="3061" width="9.140625" style="26"/>
    <col min="3062" max="3062" width="7.42578125" style="26" customWidth="1"/>
    <col min="3063" max="3063" width="7.85546875" style="26" customWidth="1"/>
    <col min="3064" max="3066" width="7.42578125" style="26" customWidth="1"/>
    <col min="3067" max="3067" width="9.140625" style="26"/>
    <col min="3068" max="3068" width="7.42578125" style="26" customWidth="1"/>
    <col min="3069" max="3069" width="7.85546875" style="26" customWidth="1"/>
    <col min="3070" max="3070" width="7.42578125" style="26" customWidth="1"/>
    <col min="3071" max="3306" width="9.140625" style="26"/>
    <col min="3307" max="3307" width="3" style="26" bestFit="1" customWidth="1"/>
    <col min="3308" max="3308" width="18.140625" style="26" customWidth="1"/>
    <col min="3309" max="3310" width="7.42578125" style="26" customWidth="1"/>
    <col min="3311" max="3311" width="9.140625" style="26"/>
    <col min="3312" max="3312" width="7.42578125" style="26" customWidth="1"/>
    <col min="3313" max="3313" width="7.85546875" style="26" customWidth="1"/>
    <col min="3314" max="3316" width="7.42578125" style="26" customWidth="1"/>
    <col min="3317" max="3317" width="9.140625" style="26"/>
    <col min="3318" max="3318" width="7.42578125" style="26" customWidth="1"/>
    <col min="3319" max="3319" width="7.85546875" style="26" customWidth="1"/>
    <col min="3320" max="3322" width="7.42578125" style="26" customWidth="1"/>
    <col min="3323" max="3323" width="9.140625" style="26"/>
    <col min="3324" max="3324" width="7.42578125" style="26" customWidth="1"/>
    <col min="3325" max="3325" width="7.85546875" style="26" customWidth="1"/>
    <col min="3326" max="3326" width="7.42578125" style="26" customWidth="1"/>
    <col min="3327" max="3562" width="9.140625" style="26"/>
    <col min="3563" max="3563" width="3" style="26" bestFit="1" customWidth="1"/>
    <col min="3564" max="3564" width="18.140625" style="26" customWidth="1"/>
    <col min="3565" max="3566" width="7.42578125" style="26" customWidth="1"/>
    <col min="3567" max="3567" width="9.140625" style="26"/>
    <col min="3568" max="3568" width="7.42578125" style="26" customWidth="1"/>
    <col min="3569" max="3569" width="7.85546875" style="26" customWidth="1"/>
    <col min="3570" max="3572" width="7.42578125" style="26" customWidth="1"/>
    <col min="3573" max="3573" width="9.140625" style="26"/>
    <col min="3574" max="3574" width="7.42578125" style="26" customWidth="1"/>
    <col min="3575" max="3575" width="7.85546875" style="26" customWidth="1"/>
    <col min="3576" max="3578" width="7.42578125" style="26" customWidth="1"/>
    <col min="3579" max="3579" width="9.140625" style="26"/>
    <col min="3580" max="3580" width="7.42578125" style="26" customWidth="1"/>
    <col min="3581" max="3581" width="7.85546875" style="26" customWidth="1"/>
    <col min="3582" max="3582" width="7.42578125" style="26" customWidth="1"/>
    <col min="3583" max="3818" width="9.140625" style="26"/>
    <col min="3819" max="3819" width="3" style="26" bestFit="1" customWidth="1"/>
    <col min="3820" max="3820" width="18.140625" style="26" customWidth="1"/>
    <col min="3821" max="3822" width="7.42578125" style="26" customWidth="1"/>
    <col min="3823" max="3823" width="9.140625" style="26"/>
    <col min="3824" max="3824" width="7.42578125" style="26" customWidth="1"/>
    <col min="3825" max="3825" width="7.85546875" style="26" customWidth="1"/>
    <col min="3826" max="3828" width="7.42578125" style="26" customWidth="1"/>
    <col min="3829" max="3829" width="9.140625" style="26"/>
    <col min="3830" max="3830" width="7.42578125" style="26" customWidth="1"/>
    <col min="3831" max="3831" width="7.85546875" style="26" customWidth="1"/>
    <col min="3832" max="3834" width="7.42578125" style="26" customWidth="1"/>
    <col min="3835" max="3835" width="9.140625" style="26"/>
    <col min="3836" max="3836" width="7.42578125" style="26" customWidth="1"/>
    <col min="3837" max="3837" width="7.85546875" style="26" customWidth="1"/>
    <col min="3838" max="3838" width="7.42578125" style="26" customWidth="1"/>
    <col min="3839" max="4074" width="9.140625" style="26"/>
    <col min="4075" max="4075" width="3" style="26" bestFit="1" customWidth="1"/>
    <col min="4076" max="4076" width="18.140625" style="26" customWidth="1"/>
    <col min="4077" max="4078" width="7.42578125" style="26" customWidth="1"/>
    <col min="4079" max="4079" width="9.140625" style="26"/>
    <col min="4080" max="4080" width="7.42578125" style="26" customWidth="1"/>
    <col min="4081" max="4081" width="7.85546875" style="26" customWidth="1"/>
    <col min="4082" max="4084" width="7.42578125" style="26" customWidth="1"/>
    <col min="4085" max="4085" width="9.140625" style="26"/>
    <col min="4086" max="4086" width="7.42578125" style="26" customWidth="1"/>
    <col min="4087" max="4087" width="7.85546875" style="26" customWidth="1"/>
    <col min="4088" max="4090" width="7.42578125" style="26" customWidth="1"/>
    <col min="4091" max="4091" width="9.140625" style="26"/>
    <col min="4092" max="4092" width="7.42578125" style="26" customWidth="1"/>
    <col min="4093" max="4093" width="7.85546875" style="26" customWidth="1"/>
    <col min="4094" max="4094" width="7.42578125" style="26" customWidth="1"/>
    <col min="4095" max="4330" width="9.140625" style="26"/>
    <col min="4331" max="4331" width="3" style="26" bestFit="1" customWidth="1"/>
    <col min="4332" max="4332" width="18.140625" style="26" customWidth="1"/>
    <col min="4333" max="4334" width="7.42578125" style="26" customWidth="1"/>
    <col min="4335" max="4335" width="9.140625" style="26"/>
    <col min="4336" max="4336" width="7.42578125" style="26" customWidth="1"/>
    <col min="4337" max="4337" width="7.85546875" style="26" customWidth="1"/>
    <col min="4338" max="4340" width="7.42578125" style="26" customWidth="1"/>
    <col min="4341" max="4341" width="9.140625" style="26"/>
    <col min="4342" max="4342" width="7.42578125" style="26" customWidth="1"/>
    <col min="4343" max="4343" width="7.85546875" style="26" customWidth="1"/>
    <col min="4344" max="4346" width="7.42578125" style="26" customWidth="1"/>
    <col min="4347" max="4347" width="9.140625" style="26"/>
    <col min="4348" max="4348" width="7.42578125" style="26" customWidth="1"/>
    <col min="4349" max="4349" width="7.85546875" style="26" customWidth="1"/>
    <col min="4350" max="4350" width="7.42578125" style="26" customWidth="1"/>
    <col min="4351" max="4586" width="9.140625" style="26"/>
    <col min="4587" max="4587" width="3" style="26" bestFit="1" customWidth="1"/>
    <col min="4588" max="4588" width="18.140625" style="26" customWidth="1"/>
    <col min="4589" max="4590" width="7.42578125" style="26" customWidth="1"/>
    <col min="4591" max="4591" width="9.140625" style="26"/>
    <col min="4592" max="4592" width="7.42578125" style="26" customWidth="1"/>
    <col min="4593" max="4593" width="7.85546875" style="26" customWidth="1"/>
    <col min="4594" max="4596" width="7.42578125" style="26" customWidth="1"/>
    <col min="4597" max="4597" width="9.140625" style="26"/>
    <col min="4598" max="4598" width="7.42578125" style="26" customWidth="1"/>
    <col min="4599" max="4599" width="7.85546875" style="26" customWidth="1"/>
    <col min="4600" max="4602" width="7.42578125" style="26" customWidth="1"/>
    <col min="4603" max="4603" width="9.140625" style="26"/>
    <col min="4604" max="4604" width="7.42578125" style="26" customWidth="1"/>
    <col min="4605" max="4605" width="7.85546875" style="26" customWidth="1"/>
    <col min="4606" max="4606" width="7.42578125" style="26" customWidth="1"/>
    <col min="4607" max="4842" width="9.140625" style="26"/>
    <col min="4843" max="4843" width="3" style="26" bestFit="1" customWidth="1"/>
    <col min="4844" max="4844" width="18.140625" style="26" customWidth="1"/>
    <col min="4845" max="4846" width="7.42578125" style="26" customWidth="1"/>
    <col min="4847" max="4847" width="9.140625" style="26"/>
    <col min="4848" max="4848" width="7.42578125" style="26" customWidth="1"/>
    <col min="4849" max="4849" width="7.85546875" style="26" customWidth="1"/>
    <col min="4850" max="4852" width="7.42578125" style="26" customWidth="1"/>
    <col min="4853" max="4853" width="9.140625" style="26"/>
    <col min="4854" max="4854" width="7.42578125" style="26" customWidth="1"/>
    <col min="4855" max="4855" width="7.85546875" style="26" customWidth="1"/>
    <col min="4856" max="4858" width="7.42578125" style="26" customWidth="1"/>
    <col min="4859" max="4859" width="9.140625" style="26"/>
    <col min="4860" max="4860" width="7.42578125" style="26" customWidth="1"/>
    <col min="4861" max="4861" width="7.85546875" style="26" customWidth="1"/>
    <col min="4862" max="4862" width="7.42578125" style="26" customWidth="1"/>
    <col min="4863" max="5098" width="9.140625" style="26"/>
    <col min="5099" max="5099" width="3" style="26" bestFit="1" customWidth="1"/>
    <col min="5100" max="5100" width="18.140625" style="26" customWidth="1"/>
    <col min="5101" max="5102" width="7.42578125" style="26" customWidth="1"/>
    <col min="5103" max="5103" width="9.140625" style="26"/>
    <col min="5104" max="5104" width="7.42578125" style="26" customWidth="1"/>
    <col min="5105" max="5105" width="7.85546875" style="26" customWidth="1"/>
    <col min="5106" max="5108" width="7.42578125" style="26" customWidth="1"/>
    <col min="5109" max="5109" width="9.140625" style="26"/>
    <col min="5110" max="5110" width="7.42578125" style="26" customWidth="1"/>
    <col min="5111" max="5111" width="7.85546875" style="26" customWidth="1"/>
    <col min="5112" max="5114" width="7.42578125" style="26" customWidth="1"/>
    <col min="5115" max="5115" width="9.140625" style="26"/>
    <col min="5116" max="5116" width="7.42578125" style="26" customWidth="1"/>
    <col min="5117" max="5117" width="7.85546875" style="26" customWidth="1"/>
    <col min="5118" max="5118" width="7.42578125" style="26" customWidth="1"/>
    <col min="5119" max="5354" width="9.140625" style="26"/>
    <col min="5355" max="5355" width="3" style="26" bestFit="1" customWidth="1"/>
    <col min="5356" max="5356" width="18.140625" style="26" customWidth="1"/>
    <col min="5357" max="5358" width="7.42578125" style="26" customWidth="1"/>
    <col min="5359" max="5359" width="9.140625" style="26"/>
    <col min="5360" max="5360" width="7.42578125" style="26" customWidth="1"/>
    <col min="5361" max="5361" width="7.85546875" style="26" customWidth="1"/>
    <col min="5362" max="5364" width="7.42578125" style="26" customWidth="1"/>
    <col min="5365" max="5365" width="9.140625" style="26"/>
    <col min="5366" max="5366" width="7.42578125" style="26" customWidth="1"/>
    <col min="5367" max="5367" width="7.85546875" style="26" customWidth="1"/>
    <col min="5368" max="5370" width="7.42578125" style="26" customWidth="1"/>
    <col min="5371" max="5371" width="9.140625" style="26"/>
    <col min="5372" max="5372" width="7.42578125" style="26" customWidth="1"/>
    <col min="5373" max="5373" width="7.85546875" style="26" customWidth="1"/>
    <col min="5374" max="5374" width="7.42578125" style="26" customWidth="1"/>
    <col min="5375" max="5610" width="9.140625" style="26"/>
    <col min="5611" max="5611" width="3" style="26" bestFit="1" customWidth="1"/>
    <col min="5612" max="5612" width="18.140625" style="26" customWidth="1"/>
    <col min="5613" max="5614" width="7.42578125" style="26" customWidth="1"/>
    <col min="5615" max="5615" width="9.140625" style="26"/>
    <col min="5616" max="5616" width="7.42578125" style="26" customWidth="1"/>
    <col min="5617" max="5617" width="7.85546875" style="26" customWidth="1"/>
    <col min="5618" max="5620" width="7.42578125" style="26" customWidth="1"/>
    <col min="5621" max="5621" width="9.140625" style="26"/>
    <col min="5622" max="5622" width="7.42578125" style="26" customWidth="1"/>
    <col min="5623" max="5623" width="7.85546875" style="26" customWidth="1"/>
    <col min="5624" max="5626" width="7.42578125" style="26" customWidth="1"/>
    <col min="5627" max="5627" width="9.140625" style="26"/>
    <col min="5628" max="5628" width="7.42578125" style="26" customWidth="1"/>
    <col min="5629" max="5629" width="7.85546875" style="26" customWidth="1"/>
    <col min="5630" max="5630" width="7.42578125" style="26" customWidth="1"/>
    <col min="5631" max="5866" width="9.140625" style="26"/>
    <col min="5867" max="5867" width="3" style="26" bestFit="1" customWidth="1"/>
    <col min="5868" max="5868" width="18.140625" style="26" customWidth="1"/>
    <col min="5869" max="5870" width="7.42578125" style="26" customWidth="1"/>
    <col min="5871" max="5871" width="9.140625" style="26"/>
    <col min="5872" max="5872" width="7.42578125" style="26" customWidth="1"/>
    <col min="5873" max="5873" width="7.85546875" style="26" customWidth="1"/>
    <col min="5874" max="5876" width="7.42578125" style="26" customWidth="1"/>
    <col min="5877" max="5877" width="9.140625" style="26"/>
    <col min="5878" max="5878" width="7.42578125" style="26" customWidth="1"/>
    <col min="5879" max="5879" width="7.85546875" style="26" customWidth="1"/>
    <col min="5880" max="5882" width="7.42578125" style="26" customWidth="1"/>
    <col min="5883" max="5883" width="9.140625" style="26"/>
    <col min="5884" max="5884" width="7.42578125" style="26" customWidth="1"/>
    <col min="5885" max="5885" width="7.85546875" style="26" customWidth="1"/>
    <col min="5886" max="5886" width="7.42578125" style="26" customWidth="1"/>
    <col min="5887" max="6122" width="9.140625" style="26"/>
    <col min="6123" max="6123" width="3" style="26" bestFit="1" customWidth="1"/>
    <col min="6124" max="6124" width="18.140625" style="26" customWidth="1"/>
    <col min="6125" max="6126" width="7.42578125" style="26" customWidth="1"/>
    <col min="6127" max="6127" width="9.140625" style="26"/>
    <col min="6128" max="6128" width="7.42578125" style="26" customWidth="1"/>
    <col min="6129" max="6129" width="7.85546875" style="26" customWidth="1"/>
    <col min="6130" max="6132" width="7.42578125" style="26" customWidth="1"/>
    <col min="6133" max="6133" width="9.140625" style="26"/>
    <col min="6134" max="6134" width="7.42578125" style="26" customWidth="1"/>
    <col min="6135" max="6135" width="7.85546875" style="26" customWidth="1"/>
    <col min="6136" max="6138" width="7.42578125" style="26" customWidth="1"/>
    <col min="6139" max="6139" width="9.140625" style="26"/>
    <col min="6140" max="6140" width="7.42578125" style="26" customWidth="1"/>
    <col min="6141" max="6141" width="7.85546875" style="26" customWidth="1"/>
    <col min="6142" max="6142" width="7.42578125" style="26" customWidth="1"/>
    <col min="6143" max="6378" width="9.140625" style="26"/>
    <col min="6379" max="6379" width="3" style="26" bestFit="1" customWidth="1"/>
    <col min="6380" max="6380" width="18.140625" style="26" customWidth="1"/>
    <col min="6381" max="6382" width="7.42578125" style="26" customWidth="1"/>
    <col min="6383" max="6383" width="9.140625" style="26"/>
    <col min="6384" max="6384" width="7.42578125" style="26" customWidth="1"/>
    <col min="6385" max="6385" width="7.85546875" style="26" customWidth="1"/>
    <col min="6386" max="6388" width="7.42578125" style="26" customWidth="1"/>
    <col min="6389" max="6389" width="9.140625" style="26"/>
    <col min="6390" max="6390" width="7.42578125" style="26" customWidth="1"/>
    <col min="6391" max="6391" width="7.85546875" style="26" customWidth="1"/>
    <col min="6392" max="6394" width="7.42578125" style="26" customWidth="1"/>
    <col min="6395" max="6395" width="9.140625" style="26"/>
    <col min="6396" max="6396" width="7.42578125" style="26" customWidth="1"/>
    <col min="6397" max="6397" width="7.85546875" style="26" customWidth="1"/>
    <col min="6398" max="6398" width="7.42578125" style="26" customWidth="1"/>
    <col min="6399" max="6634" width="9.140625" style="26"/>
    <col min="6635" max="6635" width="3" style="26" bestFit="1" customWidth="1"/>
    <col min="6636" max="6636" width="18.140625" style="26" customWidth="1"/>
    <col min="6637" max="6638" width="7.42578125" style="26" customWidth="1"/>
    <col min="6639" max="6639" width="9.140625" style="26"/>
    <col min="6640" max="6640" width="7.42578125" style="26" customWidth="1"/>
    <col min="6641" max="6641" width="7.85546875" style="26" customWidth="1"/>
    <col min="6642" max="6644" width="7.42578125" style="26" customWidth="1"/>
    <col min="6645" max="6645" width="9.140625" style="26"/>
    <col min="6646" max="6646" width="7.42578125" style="26" customWidth="1"/>
    <col min="6647" max="6647" width="7.85546875" style="26" customWidth="1"/>
    <col min="6648" max="6650" width="7.42578125" style="26" customWidth="1"/>
    <col min="6651" max="6651" width="9.140625" style="26"/>
    <col min="6652" max="6652" width="7.42578125" style="26" customWidth="1"/>
    <col min="6653" max="6653" width="7.85546875" style="26" customWidth="1"/>
    <col min="6654" max="6654" width="7.42578125" style="26" customWidth="1"/>
    <col min="6655" max="6890" width="9.140625" style="26"/>
    <col min="6891" max="6891" width="3" style="26" bestFit="1" customWidth="1"/>
    <col min="6892" max="6892" width="18.140625" style="26" customWidth="1"/>
    <col min="6893" max="6894" width="7.42578125" style="26" customWidth="1"/>
    <col min="6895" max="6895" width="9.140625" style="26"/>
    <col min="6896" max="6896" width="7.42578125" style="26" customWidth="1"/>
    <col min="6897" max="6897" width="7.85546875" style="26" customWidth="1"/>
    <col min="6898" max="6900" width="7.42578125" style="26" customWidth="1"/>
    <col min="6901" max="6901" width="9.140625" style="26"/>
    <col min="6902" max="6902" width="7.42578125" style="26" customWidth="1"/>
    <col min="6903" max="6903" width="7.85546875" style="26" customWidth="1"/>
    <col min="6904" max="6906" width="7.42578125" style="26" customWidth="1"/>
    <col min="6907" max="6907" width="9.140625" style="26"/>
    <col min="6908" max="6908" width="7.42578125" style="26" customWidth="1"/>
    <col min="6909" max="6909" width="7.85546875" style="26" customWidth="1"/>
    <col min="6910" max="6910" width="7.42578125" style="26" customWidth="1"/>
    <col min="6911" max="7146" width="9.140625" style="26"/>
    <col min="7147" max="7147" width="3" style="26" bestFit="1" customWidth="1"/>
    <col min="7148" max="7148" width="18.140625" style="26" customWidth="1"/>
    <col min="7149" max="7150" width="7.42578125" style="26" customWidth="1"/>
    <col min="7151" max="7151" width="9.140625" style="26"/>
    <col min="7152" max="7152" width="7.42578125" style="26" customWidth="1"/>
    <col min="7153" max="7153" width="7.85546875" style="26" customWidth="1"/>
    <col min="7154" max="7156" width="7.42578125" style="26" customWidth="1"/>
    <col min="7157" max="7157" width="9.140625" style="26"/>
    <col min="7158" max="7158" width="7.42578125" style="26" customWidth="1"/>
    <col min="7159" max="7159" width="7.85546875" style="26" customWidth="1"/>
    <col min="7160" max="7162" width="7.42578125" style="26" customWidth="1"/>
    <col min="7163" max="7163" width="9.140625" style="26"/>
    <col min="7164" max="7164" width="7.42578125" style="26" customWidth="1"/>
    <col min="7165" max="7165" width="7.85546875" style="26" customWidth="1"/>
    <col min="7166" max="7166" width="7.42578125" style="26" customWidth="1"/>
    <col min="7167" max="7402" width="9.140625" style="26"/>
    <col min="7403" max="7403" width="3" style="26" bestFit="1" customWidth="1"/>
    <col min="7404" max="7404" width="18.140625" style="26" customWidth="1"/>
    <col min="7405" max="7406" width="7.42578125" style="26" customWidth="1"/>
    <col min="7407" max="7407" width="9.140625" style="26"/>
    <col min="7408" max="7408" width="7.42578125" style="26" customWidth="1"/>
    <col min="7409" max="7409" width="7.85546875" style="26" customWidth="1"/>
    <col min="7410" max="7412" width="7.42578125" style="26" customWidth="1"/>
    <col min="7413" max="7413" width="9.140625" style="26"/>
    <col min="7414" max="7414" width="7.42578125" style="26" customWidth="1"/>
    <col min="7415" max="7415" width="7.85546875" style="26" customWidth="1"/>
    <col min="7416" max="7418" width="7.42578125" style="26" customWidth="1"/>
    <col min="7419" max="7419" width="9.140625" style="26"/>
    <col min="7420" max="7420" width="7.42578125" style="26" customWidth="1"/>
    <col min="7421" max="7421" width="7.85546875" style="26" customWidth="1"/>
    <col min="7422" max="7422" width="7.42578125" style="26" customWidth="1"/>
    <col min="7423" max="7658" width="9.140625" style="26"/>
    <col min="7659" max="7659" width="3" style="26" bestFit="1" customWidth="1"/>
    <col min="7660" max="7660" width="18.140625" style="26" customWidth="1"/>
    <col min="7661" max="7662" width="7.42578125" style="26" customWidth="1"/>
    <col min="7663" max="7663" width="9.140625" style="26"/>
    <col min="7664" max="7664" width="7.42578125" style="26" customWidth="1"/>
    <col min="7665" max="7665" width="7.85546875" style="26" customWidth="1"/>
    <col min="7666" max="7668" width="7.42578125" style="26" customWidth="1"/>
    <col min="7669" max="7669" width="9.140625" style="26"/>
    <col min="7670" max="7670" width="7.42578125" style="26" customWidth="1"/>
    <col min="7671" max="7671" width="7.85546875" style="26" customWidth="1"/>
    <col min="7672" max="7674" width="7.42578125" style="26" customWidth="1"/>
    <col min="7675" max="7675" width="9.140625" style="26"/>
    <col min="7676" max="7676" width="7.42578125" style="26" customWidth="1"/>
    <col min="7677" max="7677" width="7.85546875" style="26" customWidth="1"/>
    <col min="7678" max="7678" width="7.42578125" style="26" customWidth="1"/>
    <col min="7679" max="7914" width="9.140625" style="26"/>
    <col min="7915" max="7915" width="3" style="26" bestFit="1" customWidth="1"/>
    <col min="7916" max="7916" width="18.140625" style="26" customWidth="1"/>
    <col min="7917" max="7918" width="7.42578125" style="26" customWidth="1"/>
    <col min="7919" max="7919" width="9.140625" style="26"/>
    <col min="7920" max="7920" width="7.42578125" style="26" customWidth="1"/>
    <col min="7921" max="7921" width="7.85546875" style="26" customWidth="1"/>
    <col min="7922" max="7924" width="7.42578125" style="26" customWidth="1"/>
    <col min="7925" max="7925" width="9.140625" style="26"/>
    <col min="7926" max="7926" width="7.42578125" style="26" customWidth="1"/>
    <col min="7927" max="7927" width="7.85546875" style="26" customWidth="1"/>
    <col min="7928" max="7930" width="7.42578125" style="26" customWidth="1"/>
    <col min="7931" max="7931" width="9.140625" style="26"/>
    <col min="7932" max="7932" width="7.42578125" style="26" customWidth="1"/>
    <col min="7933" max="7933" width="7.85546875" style="26" customWidth="1"/>
    <col min="7934" max="7934" width="7.42578125" style="26" customWidth="1"/>
    <col min="7935" max="8170" width="9.140625" style="26"/>
    <col min="8171" max="8171" width="3" style="26" bestFit="1" customWidth="1"/>
    <col min="8172" max="8172" width="18.140625" style="26" customWidth="1"/>
    <col min="8173" max="8174" width="7.42578125" style="26" customWidth="1"/>
    <col min="8175" max="8175" width="9.140625" style="26"/>
    <col min="8176" max="8176" width="7.42578125" style="26" customWidth="1"/>
    <col min="8177" max="8177" width="7.85546875" style="26" customWidth="1"/>
    <col min="8178" max="8180" width="7.42578125" style="26" customWidth="1"/>
    <col min="8181" max="8181" width="9.140625" style="26"/>
    <col min="8182" max="8182" width="7.42578125" style="26" customWidth="1"/>
    <col min="8183" max="8183" width="7.85546875" style="26" customWidth="1"/>
    <col min="8184" max="8186" width="7.42578125" style="26" customWidth="1"/>
    <col min="8187" max="8187" width="9.140625" style="26"/>
    <col min="8188" max="8188" width="7.42578125" style="26" customWidth="1"/>
    <col min="8189" max="8189" width="7.85546875" style="26" customWidth="1"/>
    <col min="8190" max="8190" width="7.42578125" style="26" customWidth="1"/>
    <col min="8191" max="8426" width="9.140625" style="26"/>
    <col min="8427" max="8427" width="3" style="26" bestFit="1" customWidth="1"/>
    <col min="8428" max="8428" width="18.140625" style="26" customWidth="1"/>
    <col min="8429" max="8430" width="7.42578125" style="26" customWidth="1"/>
    <col min="8431" max="8431" width="9.140625" style="26"/>
    <col min="8432" max="8432" width="7.42578125" style="26" customWidth="1"/>
    <col min="8433" max="8433" width="7.85546875" style="26" customWidth="1"/>
    <col min="8434" max="8436" width="7.42578125" style="26" customWidth="1"/>
    <col min="8437" max="8437" width="9.140625" style="26"/>
    <col min="8438" max="8438" width="7.42578125" style="26" customWidth="1"/>
    <col min="8439" max="8439" width="7.85546875" style="26" customWidth="1"/>
    <col min="8440" max="8442" width="7.42578125" style="26" customWidth="1"/>
    <col min="8443" max="8443" width="9.140625" style="26"/>
    <col min="8444" max="8444" width="7.42578125" style="26" customWidth="1"/>
    <col min="8445" max="8445" width="7.85546875" style="26" customWidth="1"/>
    <col min="8446" max="8446" width="7.42578125" style="26" customWidth="1"/>
    <col min="8447" max="8682" width="9.140625" style="26"/>
    <col min="8683" max="8683" width="3" style="26" bestFit="1" customWidth="1"/>
    <col min="8684" max="8684" width="18.140625" style="26" customWidth="1"/>
    <col min="8685" max="8686" width="7.42578125" style="26" customWidth="1"/>
    <col min="8687" max="8687" width="9.140625" style="26"/>
    <col min="8688" max="8688" width="7.42578125" style="26" customWidth="1"/>
    <col min="8689" max="8689" width="7.85546875" style="26" customWidth="1"/>
    <col min="8690" max="8692" width="7.42578125" style="26" customWidth="1"/>
    <col min="8693" max="8693" width="9.140625" style="26"/>
    <col min="8694" max="8694" width="7.42578125" style="26" customWidth="1"/>
    <col min="8695" max="8695" width="7.85546875" style="26" customWidth="1"/>
    <col min="8696" max="8698" width="7.42578125" style="26" customWidth="1"/>
    <col min="8699" max="8699" width="9.140625" style="26"/>
    <col min="8700" max="8700" width="7.42578125" style="26" customWidth="1"/>
    <col min="8701" max="8701" width="7.85546875" style="26" customWidth="1"/>
    <col min="8702" max="8702" width="7.42578125" style="26" customWidth="1"/>
    <col min="8703" max="8938" width="9.140625" style="26"/>
    <col min="8939" max="8939" width="3" style="26" bestFit="1" customWidth="1"/>
    <col min="8940" max="8940" width="18.140625" style="26" customWidth="1"/>
    <col min="8941" max="8942" width="7.42578125" style="26" customWidth="1"/>
    <col min="8943" max="8943" width="9.140625" style="26"/>
    <col min="8944" max="8944" width="7.42578125" style="26" customWidth="1"/>
    <col min="8945" max="8945" width="7.85546875" style="26" customWidth="1"/>
    <col min="8946" max="8948" width="7.42578125" style="26" customWidth="1"/>
    <col min="8949" max="8949" width="9.140625" style="26"/>
    <col min="8950" max="8950" width="7.42578125" style="26" customWidth="1"/>
    <col min="8951" max="8951" width="7.85546875" style="26" customWidth="1"/>
    <col min="8952" max="8954" width="7.42578125" style="26" customWidth="1"/>
    <col min="8955" max="8955" width="9.140625" style="26"/>
    <col min="8956" max="8956" width="7.42578125" style="26" customWidth="1"/>
    <col min="8957" max="8957" width="7.85546875" style="26" customWidth="1"/>
    <col min="8958" max="8958" width="7.42578125" style="26" customWidth="1"/>
    <col min="8959" max="9194" width="9.140625" style="26"/>
    <col min="9195" max="9195" width="3" style="26" bestFit="1" customWidth="1"/>
    <col min="9196" max="9196" width="18.140625" style="26" customWidth="1"/>
    <col min="9197" max="9198" width="7.42578125" style="26" customWidth="1"/>
    <col min="9199" max="9199" width="9.140625" style="26"/>
    <col min="9200" max="9200" width="7.42578125" style="26" customWidth="1"/>
    <col min="9201" max="9201" width="7.85546875" style="26" customWidth="1"/>
    <col min="9202" max="9204" width="7.42578125" style="26" customWidth="1"/>
    <col min="9205" max="9205" width="9.140625" style="26"/>
    <col min="9206" max="9206" width="7.42578125" style="26" customWidth="1"/>
    <col min="9207" max="9207" width="7.85546875" style="26" customWidth="1"/>
    <col min="9208" max="9210" width="7.42578125" style="26" customWidth="1"/>
    <col min="9211" max="9211" width="9.140625" style="26"/>
    <col min="9212" max="9212" width="7.42578125" style="26" customWidth="1"/>
    <col min="9213" max="9213" width="7.85546875" style="26" customWidth="1"/>
    <col min="9214" max="9214" width="7.42578125" style="26" customWidth="1"/>
    <col min="9215" max="9450" width="9.140625" style="26"/>
    <col min="9451" max="9451" width="3" style="26" bestFit="1" customWidth="1"/>
    <col min="9452" max="9452" width="18.140625" style="26" customWidth="1"/>
    <col min="9453" max="9454" width="7.42578125" style="26" customWidth="1"/>
    <col min="9455" max="9455" width="9.140625" style="26"/>
    <col min="9456" max="9456" width="7.42578125" style="26" customWidth="1"/>
    <col min="9457" max="9457" width="7.85546875" style="26" customWidth="1"/>
    <col min="9458" max="9460" width="7.42578125" style="26" customWidth="1"/>
    <col min="9461" max="9461" width="9.140625" style="26"/>
    <col min="9462" max="9462" width="7.42578125" style="26" customWidth="1"/>
    <col min="9463" max="9463" width="7.85546875" style="26" customWidth="1"/>
    <col min="9464" max="9466" width="7.42578125" style="26" customWidth="1"/>
    <col min="9467" max="9467" width="9.140625" style="26"/>
    <col min="9468" max="9468" width="7.42578125" style="26" customWidth="1"/>
    <col min="9469" max="9469" width="7.85546875" style="26" customWidth="1"/>
    <col min="9470" max="9470" width="7.42578125" style="26" customWidth="1"/>
    <col min="9471" max="9706" width="9.140625" style="26"/>
    <col min="9707" max="9707" width="3" style="26" bestFit="1" customWidth="1"/>
    <col min="9708" max="9708" width="18.140625" style="26" customWidth="1"/>
    <col min="9709" max="9710" width="7.42578125" style="26" customWidth="1"/>
    <col min="9711" max="9711" width="9.140625" style="26"/>
    <col min="9712" max="9712" width="7.42578125" style="26" customWidth="1"/>
    <col min="9713" max="9713" width="7.85546875" style="26" customWidth="1"/>
    <col min="9714" max="9716" width="7.42578125" style="26" customWidth="1"/>
    <col min="9717" max="9717" width="9.140625" style="26"/>
    <col min="9718" max="9718" width="7.42578125" style="26" customWidth="1"/>
    <col min="9719" max="9719" width="7.85546875" style="26" customWidth="1"/>
    <col min="9720" max="9722" width="7.42578125" style="26" customWidth="1"/>
    <col min="9723" max="9723" width="9.140625" style="26"/>
    <col min="9724" max="9724" width="7.42578125" style="26" customWidth="1"/>
    <col min="9725" max="9725" width="7.85546875" style="26" customWidth="1"/>
    <col min="9726" max="9726" width="7.42578125" style="26" customWidth="1"/>
    <col min="9727" max="9962" width="9.140625" style="26"/>
    <col min="9963" max="9963" width="3" style="26" bestFit="1" customWidth="1"/>
    <col min="9964" max="9964" width="18.140625" style="26" customWidth="1"/>
    <col min="9965" max="9966" width="7.42578125" style="26" customWidth="1"/>
    <col min="9967" max="9967" width="9.140625" style="26"/>
    <col min="9968" max="9968" width="7.42578125" style="26" customWidth="1"/>
    <col min="9969" max="9969" width="7.85546875" style="26" customWidth="1"/>
    <col min="9970" max="9972" width="7.42578125" style="26" customWidth="1"/>
    <col min="9973" max="9973" width="9.140625" style="26"/>
    <col min="9974" max="9974" width="7.42578125" style="26" customWidth="1"/>
    <col min="9975" max="9975" width="7.85546875" style="26" customWidth="1"/>
    <col min="9976" max="9978" width="7.42578125" style="26" customWidth="1"/>
    <col min="9979" max="9979" width="9.140625" style="26"/>
    <col min="9980" max="9980" width="7.42578125" style="26" customWidth="1"/>
    <col min="9981" max="9981" width="7.85546875" style="26" customWidth="1"/>
    <col min="9982" max="9982" width="7.42578125" style="26" customWidth="1"/>
    <col min="9983" max="10218" width="9.140625" style="26"/>
    <col min="10219" max="10219" width="3" style="26" bestFit="1" customWidth="1"/>
    <col min="10220" max="10220" width="18.140625" style="26" customWidth="1"/>
    <col min="10221" max="10222" width="7.42578125" style="26" customWidth="1"/>
    <col min="10223" max="10223" width="9.140625" style="26"/>
    <col min="10224" max="10224" width="7.42578125" style="26" customWidth="1"/>
    <col min="10225" max="10225" width="7.85546875" style="26" customWidth="1"/>
    <col min="10226" max="10228" width="7.42578125" style="26" customWidth="1"/>
    <col min="10229" max="10229" width="9.140625" style="26"/>
    <col min="10230" max="10230" width="7.42578125" style="26" customWidth="1"/>
    <col min="10231" max="10231" width="7.85546875" style="26" customWidth="1"/>
    <col min="10232" max="10234" width="7.42578125" style="26" customWidth="1"/>
    <col min="10235" max="10235" width="9.140625" style="26"/>
    <col min="10236" max="10236" width="7.42578125" style="26" customWidth="1"/>
    <col min="10237" max="10237" width="7.85546875" style="26" customWidth="1"/>
    <col min="10238" max="10238" width="7.42578125" style="26" customWidth="1"/>
    <col min="10239" max="10474" width="9.140625" style="26"/>
    <col min="10475" max="10475" width="3" style="26" bestFit="1" customWidth="1"/>
    <col min="10476" max="10476" width="18.140625" style="26" customWidth="1"/>
    <col min="10477" max="10478" width="7.42578125" style="26" customWidth="1"/>
    <col min="10479" max="10479" width="9.140625" style="26"/>
    <col min="10480" max="10480" width="7.42578125" style="26" customWidth="1"/>
    <col min="10481" max="10481" width="7.85546875" style="26" customWidth="1"/>
    <col min="10482" max="10484" width="7.42578125" style="26" customWidth="1"/>
    <col min="10485" max="10485" width="9.140625" style="26"/>
    <col min="10486" max="10486" width="7.42578125" style="26" customWidth="1"/>
    <col min="10487" max="10487" width="7.85546875" style="26" customWidth="1"/>
    <col min="10488" max="10490" width="7.42578125" style="26" customWidth="1"/>
    <col min="10491" max="10491" width="9.140625" style="26"/>
    <col min="10492" max="10492" width="7.42578125" style="26" customWidth="1"/>
    <col min="10493" max="10493" width="7.85546875" style="26" customWidth="1"/>
    <col min="10494" max="10494" width="7.42578125" style="26" customWidth="1"/>
    <col min="10495" max="10730" width="9.140625" style="26"/>
    <col min="10731" max="10731" width="3" style="26" bestFit="1" customWidth="1"/>
    <col min="10732" max="10732" width="18.140625" style="26" customWidth="1"/>
    <col min="10733" max="10734" width="7.42578125" style="26" customWidth="1"/>
    <col min="10735" max="10735" width="9.140625" style="26"/>
    <col min="10736" max="10736" width="7.42578125" style="26" customWidth="1"/>
    <col min="10737" max="10737" width="7.85546875" style="26" customWidth="1"/>
    <col min="10738" max="10740" width="7.42578125" style="26" customWidth="1"/>
    <col min="10741" max="10741" width="9.140625" style="26"/>
    <col min="10742" max="10742" width="7.42578125" style="26" customWidth="1"/>
    <col min="10743" max="10743" width="7.85546875" style="26" customWidth="1"/>
    <col min="10744" max="10746" width="7.42578125" style="26" customWidth="1"/>
    <col min="10747" max="10747" width="9.140625" style="26"/>
    <col min="10748" max="10748" width="7.42578125" style="26" customWidth="1"/>
    <col min="10749" max="10749" width="7.85546875" style="26" customWidth="1"/>
    <col min="10750" max="10750" width="7.42578125" style="26" customWidth="1"/>
    <col min="10751" max="10986" width="9.140625" style="26"/>
    <col min="10987" max="10987" width="3" style="26" bestFit="1" customWidth="1"/>
    <col min="10988" max="10988" width="18.140625" style="26" customWidth="1"/>
    <col min="10989" max="10990" width="7.42578125" style="26" customWidth="1"/>
    <col min="10991" max="10991" width="9.140625" style="26"/>
    <col min="10992" max="10992" width="7.42578125" style="26" customWidth="1"/>
    <col min="10993" max="10993" width="7.85546875" style="26" customWidth="1"/>
    <col min="10994" max="10996" width="7.42578125" style="26" customWidth="1"/>
    <col min="10997" max="10997" width="9.140625" style="26"/>
    <col min="10998" max="10998" width="7.42578125" style="26" customWidth="1"/>
    <col min="10999" max="10999" width="7.85546875" style="26" customWidth="1"/>
    <col min="11000" max="11002" width="7.42578125" style="26" customWidth="1"/>
    <col min="11003" max="11003" width="9.140625" style="26"/>
    <col min="11004" max="11004" width="7.42578125" style="26" customWidth="1"/>
    <col min="11005" max="11005" width="7.85546875" style="26" customWidth="1"/>
    <col min="11006" max="11006" width="7.42578125" style="26" customWidth="1"/>
    <col min="11007" max="11242" width="9.140625" style="26"/>
    <col min="11243" max="11243" width="3" style="26" bestFit="1" customWidth="1"/>
    <col min="11244" max="11244" width="18.140625" style="26" customWidth="1"/>
    <col min="11245" max="11246" width="7.42578125" style="26" customWidth="1"/>
    <col min="11247" max="11247" width="9.140625" style="26"/>
    <col min="11248" max="11248" width="7.42578125" style="26" customWidth="1"/>
    <col min="11249" max="11249" width="7.85546875" style="26" customWidth="1"/>
    <col min="11250" max="11252" width="7.42578125" style="26" customWidth="1"/>
    <col min="11253" max="11253" width="9.140625" style="26"/>
    <col min="11254" max="11254" width="7.42578125" style="26" customWidth="1"/>
    <col min="11255" max="11255" width="7.85546875" style="26" customWidth="1"/>
    <col min="11256" max="11258" width="7.42578125" style="26" customWidth="1"/>
    <col min="11259" max="11259" width="9.140625" style="26"/>
    <col min="11260" max="11260" width="7.42578125" style="26" customWidth="1"/>
    <col min="11261" max="11261" width="7.85546875" style="26" customWidth="1"/>
    <col min="11262" max="11262" width="7.42578125" style="26" customWidth="1"/>
    <col min="11263" max="11498" width="9.140625" style="26"/>
    <col min="11499" max="11499" width="3" style="26" bestFit="1" customWidth="1"/>
    <col min="11500" max="11500" width="18.140625" style="26" customWidth="1"/>
    <col min="11501" max="11502" width="7.42578125" style="26" customWidth="1"/>
    <col min="11503" max="11503" width="9.140625" style="26"/>
    <col min="11504" max="11504" width="7.42578125" style="26" customWidth="1"/>
    <col min="11505" max="11505" width="7.85546875" style="26" customWidth="1"/>
    <col min="11506" max="11508" width="7.42578125" style="26" customWidth="1"/>
    <col min="11509" max="11509" width="9.140625" style="26"/>
    <col min="11510" max="11510" width="7.42578125" style="26" customWidth="1"/>
    <col min="11511" max="11511" width="7.85546875" style="26" customWidth="1"/>
    <col min="11512" max="11514" width="7.42578125" style="26" customWidth="1"/>
    <col min="11515" max="11515" width="9.140625" style="26"/>
    <col min="11516" max="11516" width="7.42578125" style="26" customWidth="1"/>
    <col min="11517" max="11517" width="7.85546875" style="26" customWidth="1"/>
    <col min="11518" max="11518" width="7.42578125" style="26" customWidth="1"/>
    <col min="11519" max="11754" width="9.140625" style="26"/>
    <col min="11755" max="11755" width="3" style="26" bestFit="1" customWidth="1"/>
    <col min="11756" max="11756" width="18.140625" style="26" customWidth="1"/>
    <col min="11757" max="11758" width="7.42578125" style="26" customWidth="1"/>
    <col min="11759" max="11759" width="9.140625" style="26"/>
    <col min="11760" max="11760" width="7.42578125" style="26" customWidth="1"/>
    <col min="11761" max="11761" width="7.85546875" style="26" customWidth="1"/>
    <col min="11762" max="11764" width="7.42578125" style="26" customWidth="1"/>
    <col min="11765" max="11765" width="9.140625" style="26"/>
    <col min="11766" max="11766" width="7.42578125" style="26" customWidth="1"/>
    <col min="11767" max="11767" width="7.85546875" style="26" customWidth="1"/>
    <col min="11768" max="11770" width="7.42578125" style="26" customWidth="1"/>
    <col min="11771" max="11771" width="9.140625" style="26"/>
    <col min="11772" max="11772" width="7.42578125" style="26" customWidth="1"/>
    <col min="11773" max="11773" width="7.85546875" style="26" customWidth="1"/>
    <col min="11774" max="11774" width="7.42578125" style="26" customWidth="1"/>
    <col min="11775" max="12010" width="9.140625" style="26"/>
    <col min="12011" max="12011" width="3" style="26" bestFit="1" customWidth="1"/>
    <col min="12012" max="12012" width="18.140625" style="26" customWidth="1"/>
    <col min="12013" max="12014" width="7.42578125" style="26" customWidth="1"/>
    <col min="12015" max="12015" width="9.140625" style="26"/>
    <col min="12016" max="12016" width="7.42578125" style="26" customWidth="1"/>
    <col min="12017" max="12017" width="7.85546875" style="26" customWidth="1"/>
    <col min="12018" max="12020" width="7.42578125" style="26" customWidth="1"/>
    <col min="12021" max="12021" width="9.140625" style="26"/>
    <col min="12022" max="12022" width="7.42578125" style="26" customWidth="1"/>
    <col min="12023" max="12023" width="7.85546875" style="26" customWidth="1"/>
    <col min="12024" max="12026" width="7.42578125" style="26" customWidth="1"/>
    <col min="12027" max="12027" width="9.140625" style="26"/>
    <col min="12028" max="12028" width="7.42578125" style="26" customWidth="1"/>
    <col min="12029" max="12029" width="7.85546875" style="26" customWidth="1"/>
    <col min="12030" max="12030" width="7.42578125" style="26" customWidth="1"/>
    <col min="12031" max="12266" width="9.140625" style="26"/>
    <col min="12267" max="12267" width="3" style="26" bestFit="1" customWidth="1"/>
    <col min="12268" max="12268" width="18.140625" style="26" customWidth="1"/>
    <col min="12269" max="12270" width="7.42578125" style="26" customWidth="1"/>
    <col min="12271" max="12271" width="9.140625" style="26"/>
    <col min="12272" max="12272" width="7.42578125" style="26" customWidth="1"/>
    <col min="12273" max="12273" width="7.85546875" style="26" customWidth="1"/>
    <col min="12274" max="12276" width="7.42578125" style="26" customWidth="1"/>
    <col min="12277" max="12277" width="9.140625" style="26"/>
    <col min="12278" max="12278" width="7.42578125" style="26" customWidth="1"/>
    <col min="12279" max="12279" width="7.85546875" style="26" customWidth="1"/>
    <col min="12280" max="12282" width="7.42578125" style="26" customWidth="1"/>
    <col min="12283" max="12283" width="9.140625" style="26"/>
    <col min="12284" max="12284" width="7.42578125" style="26" customWidth="1"/>
    <col min="12285" max="12285" width="7.85546875" style="26" customWidth="1"/>
    <col min="12286" max="12286" width="7.42578125" style="26" customWidth="1"/>
    <col min="12287" max="12522" width="9.140625" style="26"/>
    <col min="12523" max="12523" width="3" style="26" bestFit="1" customWidth="1"/>
    <col min="12524" max="12524" width="18.140625" style="26" customWidth="1"/>
    <col min="12525" max="12526" width="7.42578125" style="26" customWidth="1"/>
    <col min="12527" max="12527" width="9.140625" style="26"/>
    <col min="12528" max="12528" width="7.42578125" style="26" customWidth="1"/>
    <col min="12529" max="12529" width="7.85546875" style="26" customWidth="1"/>
    <col min="12530" max="12532" width="7.42578125" style="26" customWidth="1"/>
    <col min="12533" max="12533" width="9.140625" style="26"/>
    <col min="12534" max="12534" width="7.42578125" style="26" customWidth="1"/>
    <col min="12535" max="12535" width="7.85546875" style="26" customWidth="1"/>
    <col min="12536" max="12538" width="7.42578125" style="26" customWidth="1"/>
    <col min="12539" max="12539" width="9.140625" style="26"/>
    <col min="12540" max="12540" width="7.42578125" style="26" customWidth="1"/>
    <col min="12541" max="12541" width="7.85546875" style="26" customWidth="1"/>
    <col min="12542" max="12542" width="7.42578125" style="26" customWidth="1"/>
    <col min="12543" max="12778" width="9.140625" style="26"/>
    <col min="12779" max="12779" width="3" style="26" bestFit="1" customWidth="1"/>
    <col min="12780" max="12780" width="18.140625" style="26" customWidth="1"/>
    <col min="12781" max="12782" width="7.42578125" style="26" customWidth="1"/>
    <col min="12783" max="12783" width="9.140625" style="26"/>
    <col min="12784" max="12784" width="7.42578125" style="26" customWidth="1"/>
    <col min="12785" max="12785" width="7.85546875" style="26" customWidth="1"/>
    <col min="12786" max="12788" width="7.42578125" style="26" customWidth="1"/>
    <col min="12789" max="12789" width="9.140625" style="26"/>
    <col min="12790" max="12790" width="7.42578125" style="26" customWidth="1"/>
    <col min="12791" max="12791" width="7.85546875" style="26" customWidth="1"/>
    <col min="12792" max="12794" width="7.42578125" style="26" customWidth="1"/>
    <col min="12795" max="12795" width="9.140625" style="26"/>
    <col min="12796" max="12796" width="7.42578125" style="26" customWidth="1"/>
    <col min="12797" max="12797" width="7.85546875" style="26" customWidth="1"/>
    <col min="12798" max="12798" width="7.42578125" style="26" customWidth="1"/>
    <col min="12799" max="13034" width="9.140625" style="26"/>
    <col min="13035" max="13035" width="3" style="26" bestFit="1" customWidth="1"/>
    <col min="13036" max="13036" width="18.140625" style="26" customWidth="1"/>
    <col min="13037" max="13038" width="7.42578125" style="26" customWidth="1"/>
    <col min="13039" max="13039" width="9.140625" style="26"/>
    <col min="13040" max="13040" width="7.42578125" style="26" customWidth="1"/>
    <col min="13041" max="13041" width="7.85546875" style="26" customWidth="1"/>
    <col min="13042" max="13044" width="7.42578125" style="26" customWidth="1"/>
    <col min="13045" max="13045" width="9.140625" style="26"/>
    <col min="13046" max="13046" width="7.42578125" style="26" customWidth="1"/>
    <col min="13047" max="13047" width="7.85546875" style="26" customWidth="1"/>
    <col min="13048" max="13050" width="7.42578125" style="26" customWidth="1"/>
    <col min="13051" max="13051" width="9.140625" style="26"/>
    <col min="13052" max="13052" width="7.42578125" style="26" customWidth="1"/>
    <col min="13053" max="13053" width="7.85546875" style="26" customWidth="1"/>
    <col min="13054" max="13054" width="7.42578125" style="26" customWidth="1"/>
    <col min="13055" max="13290" width="9.140625" style="26"/>
    <col min="13291" max="13291" width="3" style="26" bestFit="1" customWidth="1"/>
    <col min="13292" max="13292" width="18.140625" style="26" customWidth="1"/>
    <col min="13293" max="13294" width="7.42578125" style="26" customWidth="1"/>
    <col min="13295" max="13295" width="9.140625" style="26"/>
    <col min="13296" max="13296" width="7.42578125" style="26" customWidth="1"/>
    <col min="13297" max="13297" width="7.85546875" style="26" customWidth="1"/>
    <col min="13298" max="13300" width="7.42578125" style="26" customWidth="1"/>
    <col min="13301" max="13301" width="9.140625" style="26"/>
    <col min="13302" max="13302" width="7.42578125" style="26" customWidth="1"/>
    <col min="13303" max="13303" width="7.85546875" style="26" customWidth="1"/>
    <col min="13304" max="13306" width="7.42578125" style="26" customWidth="1"/>
    <col min="13307" max="13307" width="9.140625" style="26"/>
    <col min="13308" max="13308" width="7.42578125" style="26" customWidth="1"/>
    <col min="13309" max="13309" width="7.85546875" style="26" customWidth="1"/>
    <col min="13310" max="13310" width="7.42578125" style="26" customWidth="1"/>
    <col min="13311" max="13546" width="9.140625" style="26"/>
    <col min="13547" max="13547" width="3" style="26" bestFit="1" customWidth="1"/>
    <col min="13548" max="13548" width="18.140625" style="26" customWidth="1"/>
    <col min="13549" max="13550" width="7.42578125" style="26" customWidth="1"/>
    <col min="13551" max="13551" width="9.140625" style="26"/>
    <col min="13552" max="13552" width="7.42578125" style="26" customWidth="1"/>
    <col min="13553" max="13553" width="7.85546875" style="26" customWidth="1"/>
    <col min="13554" max="13556" width="7.42578125" style="26" customWidth="1"/>
    <col min="13557" max="13557" width="9.140625" style="26"/>
    <col min="13558" max="13558" width="7.42578125" style="26" customWidth="1"/>
    <col min="13559" max="13559" width="7.85546875" style="26" customWidth="1"/>
    <col min="13560" max="13562" width="7.42578125" style="26" customWidth="1"/>
    <col min="13563" max="13563" width="9.140625" style="26"/>
    <col min="13564" max="13564" width="7.42578125" style="26" customWidth="1"/>
    <col min="13565" max="13565" width="7.85546875" style="26" customWidth="1"/>
    <col min="13566" max="13566" width="7.42578125" style="26" customWidth="1"/>
    <col min="13567" max="13802" width="9.140625" style="26"/>
    <col min="13803" max="13803" width="3" style="26" bestFit="1" customWidth="1"/>
    <col min="13804" max="13804" width="18.140625" style="26" customWidth="1"/>
    <col min="13805" max="13806" width="7.42578125" style="26" customWidth="1"/>
    <col min="13807" max="13807" width="9.140625" style="26"/>
    <col min="13808" max="13808" width="7.42578125" style="26" customWidth="1"/>
    <col min="13809" max="13809" width="7.85546875" style="26" customWidth="1"/>
    <col min="13810" max="13812" width="7.42578125" style="26" customWidth="1"/>
    <col min="13813" max="13813" width="9.140625" style="26"/>
    <col min="13814" max="13814" width="7.42578125" style="26" customWidth="1"/>
    <col min="13815" max="13815" width="7.85546875" style="26" customWidth="1"/>
    <col min="13816" max="13818" width="7.42578125" style="26" customWidth="1"/>
    <col min="13819" max="13819" width="9.140625" style="26"/>
    <col min="13820" max="13820" width="7.42578125" style="26" customWidth="1"/>
    <col min="13821" max="13821" width="7.85546875" style="26" customWidth="1"/>
    <col min="13822" max="13822" width="7.42578125" style="26" customWidth="1"/>
    <col min="13823" max="14058" width="9.140625" style="26"/>
    <col min="14059" max="14059" width="3" style="26" bestFit="1" customWidth="1"/>
    <col min="14060" max="14060" width="18.140625" style="26" customWidth="1"/>
    <col min="14061" max="14062" width="7.42578125" style="26" customWidth="1"/>
    <col min="14063" max="14063" width="9.140625" style="26"/>
    <col min="14064" max="14064" width="7.42578125" style="26" customWidth="1"/>
    <col min="14065" max="14065" width="7.85546875" style="26" customWidth="1"/>
    <col min="14066" max="14068" width="7.42578125" style="26" customWidth="1"/>
    <col min="14069" max="14069" width="9.140625" style="26"/>
    <col min="14070" max="14070" width="7.42578125" style="26" customWidth="1"/>
    <col min="14071" max="14071" width="7.85546875" style="26" customWidth="1"/>
    <col min="14072" max="14074" width="7.42578125" style="26" customWidth="1"/>
    <col min="14075" max="14075" width="9.140625" style="26"/>
    <col min="14076" max="14076" width="7.42578125" style="26" customWidth="1"/>
    <col min="14077" max="14077" width="7.85546875" style="26" customWidth="1"/>
    <col min="14078" max="14078" width="7.42578125" style="26" customWidth="1"/>
    <col min="14079" max="14314" width="9.140625" style="26"/>
    <col min="14315" max="14315" width="3" style="26" bestFit="1" customWidth="1"/>
    <col min="14316" max="14316" width="18.140625" style="26" customWidth="1"/>
    <col min="14317" max="14318" width="7.42578125" style="26" customWidth="1"/>
    <col min="14319" max="14319" width="9.140625" style="26"/>
    <col min="14320" max="14320" width="7.42578125" style="26" customWidth="1"/>
    <col min="14321" max="14321" width="7.85546875" style="26" customWidth="1"/>
    <col min="14322" max="14324" width="7.42578125" style="26" customWidth="1"/>
    <col min="14325" max="14325" width="9.140625" style="26"/>
    <col min="14326" max="14326" width="7.42578125" style="26" customWidth="1"/>
    <col min="14327" max="14327" width="7.85546875" style="26" customWidth="1"/>
    <col min="14328" max="14330" width="7.42578125" style="26" customWidth="1"/>
    <col min="14331" max="14331" width="9.140625" style="26"/>
    <col min="14332" max="14332" width="7.42578125" style="26" customWidth="1"/>
    <col min="14333" max="14333" width="7.85546875" style="26" customWidth="1"/>
    <col min="14334" max="14334" width="7.42578125" style="26" customWidth="1"/>
    <col min="14335" max="14570" width="9.140625" style="26"/>
    <col min="14571" max="14571" width="3" style="26" bestFit="1" customWidth="1"/>
    <col min="14572" max="14572" width="18.140625" style="26" customWidth="1"/>
    <col min="14573" max="14574" width="7.42578125" style="26" customWidth="1"/>
    <col min="14575" max="14575" width="9.140625" style="26"/>
    <col min="14576" max="14576" width="7.42578125" style="26" customWidth="1"/>
    <col min="14577" max="14577" width="7.85546875" style="26" customWidth="1"/>
    <col min="14578" max="14580" width="7.42578125" style="26" customWidth="1"/>
    <col min="14581" max="14581" width="9.140625" style="26"/>
    <col min="14582" max="14582" width="7.42578125" style="26" customWidth="1"/>
    <col min="14583" max="14583" width="7.85546875" style="26" customWidth="1"/>
    <col min="14584" max="14586" width="7.42578125" style="26" customWidth="1"/>
    <col min="14587" max="14587" width="9.140625" style="26"/>
    <col min="14588" max="14588" width="7.42578125" style="26" customWidth="1"/>
    <col min="14589" max="14589" width="7.85546875" style="26" customWidth="1"/>
    <col min="14590" max="14590" width="7.42578125" style="26" customWidth="1"/>
    <col min="14591" max="14826" width="9.140625" style="26"/>
    <col min="14827" max="14827" width="3" style="26" bestFit="1" customWidth="1"/>
    <col min="14828" max="14828" width="18.140625" style="26" customWidth="1"/>
    <col min="14829" max="14830" width="7.42578125" style="26" customWidth="1"/>
    <col min="14831" max="14831" width="9.140625" style="26"/>
    <col min="14832" max="14832" width="7.42578125" style="26" customWidth="1"/>
    <col min="14833" max="14833" width="7.85546875" style="26" customWidth="1"/>
    <col min="14834" max="14836" width="7.42578125" style="26" customWidth="1"/>
    <col min="14837" max="14837" width="9.140625" style="26"/>
    <col min="14838" max="14838" width="7.42578125" style="26" customWidth="1"/>
    <col min="14839" max="14839" width="7.85546875" style="26" customWidth="1"/>
    <col min="14840" max="14842" width="7.42578125" style="26" customWidth="1"/>
    <col min="14843" max="14843" width="9.140625" style="26"/>
    <col min="14844" max="14844" width="7.42578125" style="26" customWidth="1"/>
    <col min="14845" max="14845" width="7.85546875" style="26" customWidth="1"/>
    <col min="14846" max="14846" width="7.42578125" style="26" customWidth="1"/>
    <col min="14847" max="15082" width="9.140625" style="26"/>
    <col min="15083" max="15083" width="3" style="26" bestFit="1" customWidth="1"/>
    <col min="15084" max="15084" width="18.140625" style="26" customWidth="1"/>
    <col min="15085" max="15086" width="7.42578125" style="26" customWidth="1"/>
    <col min="15087" max="15087" width="9.140625" style="26"/>
    <col min="15088" max="15088" width="7.42578125" style="26" customWidth="1"/>
    <col min="15089" max="15089" width="7.85546875" style="26" customWidth="1"/>
    <col min="15090" max="15092" width="7.42578125" style="26" customWidth="1"/>
    <col min="15093" max="15093" width="9.140625" style="26"/>
    <col min="15094" max="15094" width="7.42578125" style="26" customWidth="1"/>
    <col min="15095" max="15095" width="7.85546875" style="26" customWidth="1"/>
    <col min="15096" max="15098" width="7.42578125" style="26" customWidth="1"/>
    <col min="15099" max="15099" width="9.140625" style="26"/>
    <col min="15100" max="15100" width="7.42578125" style="26" customWidth="1"/>
    <col min="15101" max="15101" width="7.85546875" style="26" customWidth="1"/>
    <col min="15102" max="15102" width="7.42578125" style="26" customWidth="1"/>
    <col min="15103" max="15338" width="9.140625" style="26"/>
    <col min="15339" max="15339" width="3" style="26" bestFit="1" customWidth="1"/>
    <col min="15340" max="15340" width="18.140625" style="26" customWidth="1"/>
    <col min="15341" max="15342" width="7.42578125" style="26" customWidth="1"/>
    <col min="15343" max="15343" width="9.140625" style="26"/>
    <col min="15344" max="15344" width="7.42578125" style="26" customWidth="1"/>
    <col min="15345" max="15345" width="7.85546875" style="26" customWidth="1"/>
    <col min="15346" max="15348" width="7.42578125" style="26" customWidth="1"/>
    <col min="15349" max="15349" width="9.140625" style="26"/>
    <col min="15350" max="15350" width="7.42578125" style="26" customWidth="1"/>
    <col min="15351" max="15351" width="7.85546875" style="26" customWidth="1"/>
    <col min="15352" max="15354" width="7.42578125" style="26" customWidth="1"/>
    <col min="15355" max="15355" width="9.140625" style="26"/>
    <col min="15356" max="15356" width="7.42578125" style="26" customWidth="1"/>
    <col min="15357" max="15357" width="7.85546875" style="26" customWidth="1"/>
    <col min="15358" max="15358" width="7.42578125" style="26" customWidth="1"/>
    <col min="15359" max="15594" width="9.140625" style="26"/>
    <col min="15595" max="15595" width="3" style="26" bestFit="1" customWidth="1"/>
    <col min="15596" max="15596" width="18.140625" style="26" customWidth="1"/>
    <col min="15597" max="15598" width="7.42578125" style="26" customWidth="1"/>
    <col min="15599" max="15599" width="9.140625" style="26"/>
    <col min="15600" max="15600" width="7.42578125" style="26" customWidth="1"/>
    <col min="15601" max="15601" width="7.85546875" style="26" customWidth="1"/>
    <col min="15602" max="15604" width="7.42578125" style="26" customWidth="1"/>
    <col min="15605" max="15605" width="9.140625" style="26"/>
    <col min="15606" max="15606" width="7.42578125" style="26" customWidth="1"/>
    <col min="15607" max="15607" width="7.85546875" style="26" customWidth="1"/>
    <col min="15608" max="15610" width="7.42578125" style="26" customWidth="1"/>
    <col min="15611" max="15611" width="9.140625" style="26"/>
    <col min="15612" max="15612" width="7.42578125" style="26" customWidth="1"/>
    <col min="15613" max="15613" width="7.85546875" style="26" customWidth="1"/>
    <col min="15614" max="15614" width="7.42578125" style="26" customWidth="1"/>
    <col min="15615" max="15850" width="9.140625" style="26"/>
    <col min="15851" max="15851" width="3" style="26" bestFit="1" customWidth="1"/>
    <col min="15852" max="15852" width="18.140625" style="26" customWidth="1"/>
    <col min="15853" max="15854" width="7.42578125" style="26" customWidth="1"/>
    <col min="15855" max="15855" width="9.140625" style="26"/>
    <col min="15856" max="15856" width="7.42578125" style="26" customWidth="1"/>
    <col min="15857" max="15857" width="7.85546875" style="26" customWidth="1"/>
    <col min="15858" max="15860" width="7.42578125" style="26" customWidth="1"/>
    <col min="15861" max="15861" width="9.140625" style="26"/>
    <col min="15862" max="15862" width="7.42578125" style="26" customWidth="1"/>
    <col min="15863" max="15863" width="7.85546875" style="26" customWidth="1"/>
    <col min="15864" max="15866" width="7.42578125" style="26" customWidth="1"/>
    <col min="15867" max="15867" width="9.140625" style="26"/>
    <col min="15868" max="15868" width="7.42578125" style="26" customWidth="1"/>
    <col min="15869" max="15869" width="7.85546875" style="26" customWidth="1"/>
    <col min="15870" max="15870" width="7.42578125" style="26" customWidth="1"/>
    <col min="15871" max="16106" width="9.140625" style="26"/>
    <col min="16107" max="16107" width="3" style="26" bestFit="1" customWidth="1"/>
    <col min="16108" max="16108" width="18.140625" style="26" customWidth="1"/>
    <col min="16109" max="16110" width="7.42578125" style="26" customWidth="1"/>
    <col min="16111" max="16111" width="9.140625" style="26"/>
    <col min="16112" max="16112" width="7.42578125" style="26" customWidth="1"/>
    <col min="16113" max="16113" width="7.85546875" style="26" customWidth="1"/>
    <col min="16114" max="16116" width="7.42578125" style="26" customWidth="1"/>
    <col min="16117" max="16117" width="9.140625" style="26"/>
    <col min="16118" max="16118" width="7.42578125" style="26" customWidth="1"/>
    <col min="16119" max="16119" width="7.85546875" style="26" customWidth="1"/>
    <col min="16120" max="16122" width="7.42578125" style="26" customWidth="1"/>
    <col min="16123" max="16123" width="9.140625" style="26"/>
    <col min="16124" max="16124" width="7.42578125" style="26" customWidth="1"/>
    <col min="16125" max="16125" width="7.85546875" style="26" customWidth="1"/>
    <col min="16126" max="16126" width="7.42578125" style="26" customWidth="1"/>
    <col min="16127" max="16384" width="9.140625" style="26"/>
  </cols>
  <sheetData>
    <row r="1" spans="1:19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3" t="s">
        <v>85</v>
      </c>
      <c r="S1" s="213"/>
    </row>
    <row r="2" spans="1:19" s="166" customFormat="1" ht="15" customHeight="1">
      <c r="A2" s="188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72" customFormat="1">
      <c r="A3" s="82" t="s">
        <v>98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73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</row>
    <row r="5" spans="1:19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</row>
    <row r="6" spans="1:19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</row>
    <row r="7" spans="1:19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56" t="s">
        <v>52</v>
      </c>
      <c r="R7" s="263"/>
      <c r="S7" s="263"/>
    </row>
    <row r="8" spans="1:19" s="77" customFormat="1" ht="65.25" customHeight="1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78</v>
      </c>
      <c r="M8" s="163" t="s">
        <v>55</v>
      </c>
      <c r="N8" s="255"/>
      <c r="O8" s="255"/>
      <c r="P8" s="255"/>
      <c r="Q8" s="163" t="s">
        <v>53</v>
      </c>
      <c r="R8" s="175" t="s">
        <v>54</v>
      </c>
      <c r="S8" s="164" t="s">
        <v>55</v>
      </c>
    </row>
    <row r="9" spans="1:19" s="77" customFormat="1" ht="12.7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19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s="33" customFormat="1">
      <c r="A11" s="112" t="s">
        <v>19</v>
      </c>
      <c r="B11" s="185">
        <v>17.7787284170563</v>
      </c>
      <c r="C11" s="185">
        <v>12.3622057770566</v>
      </c>
      <c r="D11" s="185">
        <v>19.830962746297701</v>
      </c>
      <c r="E11" s="185">
        <v>20.5172340445909</v>
      </c>
      <c r="F11" s="185">
        <v>17.687215265573801</v>
      </c>
      <c r="G11" s="185">
        <v>15.7858465345964</v>
      </c>
      <c r="H11" s="185">
        <v>18.935238570673299</v>
      </c>
      <c r="I11" s="185">
        <v>12.3727783646059</v>
      </c>
      <c r="J11" s="185">
        <v>21.760993625828199</v>
      </c>
      <c r="K11" s="185">
        <v>21.863135716540299</v>
      </c>
      <c r="L11" s="185">
        <v>20.649309280654599</v>
      </c>
      <c r="M11" s="185">
        <v>25.4090667487811</v>
      </c>
      <c r="N11" s="185">
        <v>5.9244428056664296</v>
      </c>
      <c r="O11" s="185">
        <v>7.0010631398241099</v>
      </c>
      <c r="P11" s="185">
        <v>5.9178523672003598</v>
      </c>
      <c r="Q11" s="185">
        <v>5.9970150640844899</v>
      </c>
      <c r="R11" s="185">
        <v>5.6950049609446003</v>
      </c>
      <c r="S11" s="185">
        <v>6.0239960046682004</v>
      </c>
    </row>
    <row r="12" spans="1:19" s="33" customFormat="1" ht="51">
      <c r="A12" s="150" t="s">
        <v>22</v>
      </c>
      <c r="B12" s="97" t="s">
        <v>95</v>
      </c>
      <c r="C12" s="97" t="s">
        <v>95</v>
      </c>
      <c r="D12" s="97" t="s">
        <v>95</v>
      </c>
      <c r="E12" s="97" t="s">
        <v>95</v>
      </c>
      <c r="F12" s="97" t="s">
        <v>95</v>
      </c>
      <c r="G12" s="97" t="s">
        <v>95</v>
      </c>
      <c r="H12" s="97" t="s">
        <v>95</v>
      </c>
      <c r="I12" s="97" t="s">
        <v>95</v>
      </c>
      <c r="J12" s="97" t="s">
        <v>95</v>
      </c>
      <c r="K12" s="97" t="s">
        <v>95</v>
      </c>
      <c r="L12" s="97" t="s">
        <v>95</v>
      </c>
      <c r="M12" s="97" t="s">
        <v>95</v>
      </c>
      <c r="N12" s="97" t="s">
        <v>95</v>
      </c>
      <c r="O12" s="97" t="s">
        <v>95</v>
      </c>
      <c r="P12" s="97" t="s">
        <v>95</v>
      </c>
      <c r="Q12" s="97" t="s">
        <v>95</v>
      </c>
      <c r="R12" s="97" t="s">
        <v>95</v>
      </c>
      <c r="S12" s="97" t="s">
        <v>95</v>
      </c>
    </row>
    <row r="13" spans="1:1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s="27" customFormat="1">
      <c r="A14" s="35" t="s">
        <v>24</v>
      </c>
      <c r="B14" s="97">
        <v>27.517706723890399</v>
      </c>
      <c r="C14" s="97">
        <v>21.761503191114699</v>
      </c>
      <c r="D14" s="97">
        <v>28.517048504715799</v>
      </c>
      <c r="E14" s="97">
        <v>31.567270108970199</v>
      </c>
      <c r="F14" s="97">
        <v>23.124769710110801</v>
      </c>
      <c r="G14" s="97">
        <v>25.5789975861668</v>
      </c>
      <c r="H14" s="97">
        <v>27.7783876108413</v>
      </c>
      <c r="I14" s="97">
        <v>21.745155955617701</v>
      </c>
      <c r="J14" s="97">
        <v>28.839726109719098</v>
      </c>
      <c r="K14" s="97">
        <v>31.5771964193877</v>
      </c>
      <c r="L14" s="97">
        <v>23.897611239686601</v>
      </c>
      <c r="M14" s="97">
        <v>25.5789975861668</v>
      </c>
      <c r="N14" s="97">
        <v>5.8728531360279996</v>
      </c>
      <c r="O14" s="97">
        <v>43.597682790938002</v>
      </c>
      <c r="P14" s="97">
        <v>5.5187533334426702</v>
      </c>
      <c r="Q14" s="97">
        <v>7.3235999999999999</v>
      </c>
      <c r="R14" s="97">
        <v>5.4848556134133597</v>
      </c>
      <c r="S14" s="97" t="s">
        <v>95</v>
      </c>
    </row>
    <row r="15" spans="1:19" s="27" customFormat="1">
      <c r="A15" s="35" t="s">
        <v>25</v>
      </c>
      <c r="B15" s="97">
        <v>22.138028801148401</v>
      </c>
      <c r="C15" s="97">
        <v>21.572429650019401</v>
      </c>
      <c r="D15" s="97">
        <v>22.269701881943501</v>
      </c>
      <c r="E15" s="97">
        <v>25.401585357397899</v>
      </c>
      <c r="F15" s="97">
        <v>15.4587728936716</v>
      </c>
      <c r="G15" s="97">
        <v>17.601187373529498</v>
      </c>
      <c r="H15" s="97">
        <v>24.305460803475899</v>
      </c>
      <c r="I15" s="97">
        <v>21.5686136686863</v>
      </c>
      <c r="J15" s="97">
        <v>25.049225682667799</v>
      </c>
      <c r="K15" s="97">
        <v>28.216366232919299</v>
      </c>
      <c r="L15" s="97">
        <v>17.860713463990599</v>
      </c>
      <c r="M15" s="97">
        <v>18.326416891073698</v>
      </c>
      <c r="N15" s="97">
        <v>5.6829097968750002</v>
      </c>
      <c r="O15" s="97">
        <v>53.005858342661199</v>
      </c>
      <c r="P15" s="97">
        <v>5.6735878328620997</v>
      </c>
      <c r="Q15" s="97">
        <v>6.0208594897324303</v>
      </c>
      <c r="R15" s="97">
        <v>5.0721150450408103</v>
      </c>
      <c r="S15" s="97">
        <v>7.76461076675215</v>
      </c>
    </row>
    <row r="16" spans="1:19" s="27" customFormat="1">
      <c r="A16" s="35" t="s">
        <v>26</v>
      </c>
      <c r="B16" s="97">
        <v>24.077465660282101</v>
      </c>
      <c r="C16" s="97">
        <v>19.3878658220342</v>
      </c>
      <c r="D16" s="97">
        <v>25.224479989069302</v>
      </c>
      <c r="E16" s="97">
        <v>26.3497680376048</v>
      </c>
      <c r="F16" s="97">
        <v>20.705644300477498</v>
      </c>
      <c r="G16" s="97">
        <v>23.823483616838299</v>
      </c>
      <c r="H16" s="97">
        <v>25.531440335779202</v>
      </c>
      <c r="I16" s="97">
        <v>19.535052410813599</v>
      </c>
      <c r="J16" s="97">
        <v>27.124522563214299</v>
      </c>
      <c r="K16" s="97">
        <v>28.1379762992539</v>
      </c>
      <c r="L16" s="97">
        <v>22.811246569184998</v>
      </c>
      <c r="M16" s="97">
        <v>26.498650926646299</v>
      </c>
      <c r="N16" s="97">
        <v>5.5797941652811804</v>
      </c>
      <c r="O16" s="97">
        <v>4.3952506116289296</v>
      </c>
      <c r="P16" s="97">
        <v>5.6116850454756397</v>
      </c>
      <c r="Q16" s="97">
        <v>5.9741585092077401</v>
      </c>
      <c r="R16" s="97">
        <v>4.7255848701829697</v>
      </c>
      <c r="S16" s="97">
        <v>4.2724091110663203</v>
      </c>
    </row>
    <row r="17" spans="1:19" s="27" customFormat="1">
      <c r="A17" s="35" t="s">
        <v>27</v>
      </c>
      <c r="B17" s="97">
        <v>33.499716934261201</v>
      </c>
      <c r="C17" s="97">
        <v>28.832023029250099</v>
      </c>
      <c r="D17" s="97">
        <v>33.919184818021598</v>
      </c>
      <c r="E17" s="97">
        <v>37.316723563085198</v>
      </c>
      <c r="F17" s="97">
        <v>15.5449595703033</v>
      </c>
      <c r="G17" s="97">
        <v>7.1943053271086397</v>
      </c>
      <c r="H17" s="97">
        <v>33.4974714244456</v>
      </c>
      <c r="I17" s="97">
        <v>28.797174031502301</v>
      </c>
      <c r="J17" s="97">
        <v>33.919184818021598</v>
      </c>
      <c r="K17" s="97">
        <v>37.316723563085198</v>
      </c>
      <c r="L17" s="97">
        <v>15.5449595703033</v>
      </c>
      <c r="M17" s="97">
        <v>7.1943053271086397</v>
      </c>
      <c r="N17" s="97">
        <v>50.303965095516297</v>
      </c>
      <c r="O17" s="97">
        <v>50.303965095516297</v>
      </c>
      <c r="P17" s="97" t="s">
        <v>95</v>
      </c>
      <c r="Q17" s="97" t="s">
        <v>95</v>
      </c>
      <c r="R17" s="97" t="s">
        <v>95</v>
      </c>
      <c r="S17" s="97" t="s">
        <v>95</v>
      </c>
    </row>
    <row r="18" spans="1:19" s="27" customFormat="1">
      <c r="A18" s="35" t="s">
        <v>28</v>
      </c>
      <c r="B18" s="97">
        <v>28.191751011551698</v>
      </c>
      <c r="C18" s="97">
        <v>22.225517911300301</v>
      </c>
      <c r="D18" s="97">
        <v>29.122904757369302</v>
      </c>
      <c r="E18" s="97">
        <v>35.335739559706703</v>
      </c>
      <c r="F18" s="97">
        <v>18.178726565285</v>
      </c>
      <c r="G18" s="97">
        <v>26.2025004200813</v>
      </c>
      <c r="H18" s="97">
        <v>29.174771080084</v>
      </c>
      <c r="I18" s="97">
        <v>22.224707955085499</v>
      </c>
      <c r="J18" s="97">
        <v>30.3118380757411</v>
      </c>
      <c r="K18" s="97">
        <v>35.335739559706703</v>
      </c>
      <c r="L18" s="97">
        <v>20.300349927562401</v>
      </c>
      <c r="M18" s="97">
        <v>26.2025004200813</v>
      </c>
      <c r="N18" s="97">
        <v>4.8587748137757103</v>
      </c>
      <c r="O18" s="97">
        <v>23.541986433638801</v>
      </c>
      <c r="P18" s="97">
        <v>4.8203338186016502</v>
      </c>
      <c r="Q18" s="97" t="s">
        <v>95</v>
      </c>
      <c r="R18" s="97">
        <v>4.8203338186016502</v>
      </c>
      <c r="S18" s="97" t="s">
        <v>95</v>
      </c>
    </row>
    <row r="19" spans="1:19" s="27" customFormat="1">
      <c r="A19" s="35" t="s">
        <v>29</v>
      </c>
      <c r="B19" s="97">
        <v>28.948183287617098</v>
      </c>
      <c r="C19" s="97">
        <v>20.8237460300499</v>
      </c>
      <c r="D19" s="97">
        <v>31.3412469014342</v>
      </c>
      <c r="E19" s="97">
        <v>34.940680181246996</v>
      </c>
      <c r="F19" s="97">
        <v>21.810445158123599</v>
      </c>
      <c r="G19" s="97">
        <v>24.104492756388002</v>
      </c>
      <c r="H19" s="97">
        <v>29.218985858632401</v>
      </c>
      <c r="I19" s="97">
        <v>20.810310521322499</v>
      </c>
      <c r="J19" s="97">
        <v>31.7330717294391</v>
      </c>
      <c r="K19" s="97">
        <v>35.482098558299903</v>
      </c>
      <c r="L19" s="97">
        <v>21.943461450877301</v>
      </c>
      <c r="M19" s="97">
        <v>24.104492756388002</v>
      </c>
      <c r="N19" s="97">
        <v>6.9386581007413701</v>
      </c>
      <c r="O19" s="97">
        <v>39.953061231108798</v>
      </c>
      <c r="P19" s="97">
        <v>6.4991087056013903</v>
      </c>
      <c r="Q19" s="97">
        <v>6.4595446139597401</v>
      </c>
      <c r="R19" s="97">
        <v>6.75</v>
      </c>
      <c r="S19" s="97" t="s">
        <v>95</v>
      </c>
    </row>
    <row r="20" spans="1:19" s="27" customFormat="1">
      <c r="A20" s="35" t="s">
        <v>30</v>
      </c>
      <c r="B20" s="97">
        <v>24.219979852420401</v>
      </c>
      <c r="C20" s="97">
        <v>31.8905665728857</v>
      </c>
      <c r="D20" s="97">
        <v>23.514179280396899</v>
      </c>
      <c r="E20" s="97">
        <v>26.341635624805399</v>
      </c>
      <c r="F20" s="97">
        <v>14.750583362672799</v>
      </c>
      <c r="G20" s="97">
        <v>22.526870093170999</v>
      </c>
      <c r="H20" s="97">
        <v>26.823249296274302</v>
      </c>
      <c r="I20" s="97">
        <v>31.8877156237245</v>
      </c>
      <c r="J20" s="97">
        <v>26.285939191128801</v>
      </c>
      <c r="K20" s="97">
        <v>28.071649366204799</v>
      </c>
      <c r="L20" s="97">
        <v>19.161952693235801</v>
      </c>
      <c r="M20" s="97">
        <v>22.749179797452999</v>
      </c>
      <c r="N20" s="97">
        <v>5.5058960308569098</v>
      </c>
      <c r="O20" s="97">
        <v>36.147874522895201</v>
      </c>
      <c r="P20" s="97">
        <v>5.4917406852763904</v>
      </c>
      <c r="Q20" s="97">
        <v>6.07483077501466</v>
      </c>
      <c r="R20" s="97">
        <v>5.0404133364847503</v>
      </c>
      <c r="S20" s="97">
        <v>2.5099999999999998</v>
      </c>
    </row>
    <row r="21" spans="1:19" s="27" customFormat="1">
      <c r="A21" s="35" t="s">
        <v>31</v>
      </c>
      <c r="B21" s="97">
        <v>27.677676981913201</v>
      </c>
      <c r="C21" s="97">
        <v>21.134974406356701</v>
      </c>
      <c r="D21" s="97">
        <v>28.693579031607101</v>
      </c>
      <c r="E21" s="97">
        <v>32.313359440790101</v>
      </c>
      <c r="F21" s="97">
        <v>19.498067851565601</v>
      </c>
      <c r="G21" s="97">
        <v>17.511897657811499</v>
      </c>
      <c r="H21" s="97">
        <v>28.3218918343022</v>
      </c>
      <c r="I21" s="97">
        <v>21.145152402506699</v>
      </c>
      <c r="J21" s="97">
        <v>29.4699905671743</v>
      </c>
      <c r="K21" s="97">
        <v>32.408249391275099</v>
      </c>
      <c r="L21" s="97">
        <v>21.815602900319799</v>
      </c>
      <c r="M21" s="97">
        <v>17.511897657811499</v>
      </c>
      <c r="N21" s="97">
        <v>4.7132880517703803</v>
      </c>
      <c r="O21" s="97">
        <v>15.7638063008631</v>
      </c>
      <c r="P21" s="97">
        <v>4.6093753697481104</v>
      </c>
      <c r="Q21" s="97">
        <v>5.1773258484435898</v>
      </c>
      <c r="R21" s="97">
        <v>4.5592551228156299</v>
      </c>
      <c r="S21" s="97" t="s">
        <v>95</v>
      </c>
    </row>
    <row r="22" spans="1:19" s="27" customFormat="1" ht="25.5">
      <c r="A22" s="34" t="s">
        <v>1</v>
      </c>
      <c r="B22" s="97">
        <v>14.74751893988425</v>
      </c>
      <c r="C22" s="97">
        <v>10.298516632121382</v>
      </c>
      <c r="D22" s="97">
        <v>16.998211876688213</v>
      </c>
      <c r="E22" s="97">
        <v>17.205500718898882</v>
      </c>
      <c r="F22" s="97">
        <v>17.100838797316854</v>
      </c>
      <c r="G22" s="97">
        <v>13.560535030459167</v>
      </c>
      <c r="H22" s="97">
        <v>15.441965135568507</v>
      </c>
      <c r="I22" s="97">
        <v>10.305845638245515</v>
      </c>
      <c r="J22" s="97">
        <v>18.367451014776183</v>
      </c>
      <c r="K22" s="97">
        <v>17.952093647282727</v>
      </c>
      <c r="L22" s="97">
        <v>20.329061318316057</v>
      </c>
      <c r="M22" s="97">
        <v>25.51002693637038</v>
      </c>
      <c r="N22" s="97">
        <v>6.2941319713298096</v>
      </c>
      <c r="O22" s="97">
        <v>6.1803369952085134</v>
      </c>
      <c r="P22" s="97">
        <v>6.2950336654249845</v>
      </c>
      <c r="Q22" s="97">
        <v>6.4531134825950289</v>
      </c>
      <c r="R22" s="97">
        <v>6.2520515990351502</v>
      </c>
      <c r="S22" s="97">
        <v>6.0707449550055603</v>
      </c>
    </row>
    <row r="23" spans="1:19" s="27" customFormat="1">
      <c r="A23" s="35" t="s">
        <v>32</v>
      </c>
      <c r="B23" s="97">
        <v>25.454365288201998</v>
      </c>
      <c r="C23" s="97">
        <v>21.265308466529</v>
      </c>
      <c r="D23" s="97">
        <v>26.200379392441398</v>
      </c>
      <c r="E23" s="97">
        <v>31.168684645187898</v>
      </c>
      <c r="F23" s="97">
        <v>18.4407251647172</v>
      </c>
      <c r="G23" s="97">
        <v>13.7713514208455</v>
      </c>
      <c r="H23" s="97">
        <v>27.309862945020299</v>
      </c>
      <c r="I23" s="97">
        <v>21.2653254554839</v>
      </c>
      <c r="J23" s="97">
        <v>28.510114129536799</v>
      </c>
      <c r="K23" s="97">
        <v>31.323555989086898</v>
      </c>
      <c r="L23" s="97">
        <v>20.6738942093242</v>
      </c>
      <c r="M23" s="97">
        <v>35.659079167965601</v>
      </c>
      <c r="N23" s="97">
        <v>6.1926928266561401</v>
      </c>
      <c r="O23" s="97">
        <v>21.215779963011801</v>
      </c>
      <c r="P23" s="97">
        <v>6.1838252097771704</v>
      </c>
      <c r="Q23" s="97">
        <v>7</v>
      </c>
      <c r="R23" s="97">
        <v>6.2366050144136498</v>
      </c>
      <c r="S23" s="97">
        <v>6.08</v>
      </c>
    </row>
    <row r="24" spans="1:19" s="27" customFormat="1">
      <c r="A24" s="35" t="s">
        <v>33</v>
      </c>
      <c r="B24" s="97">
        <v>37.241202920138797</v>
      </c>
      <c r="C24" s="97">
        <v>35.729203393728099</v>
      </c>
      <c r="D24" s="97">
        <v>37.242234215783</v>
      </c>
      <c r="E24" s="97">
        <v>37.908912583112297</v>
      </c>
      <c r="F24" s="97">
        <v>8.6381460666307692</v>
      </c>
      <c r="G24" s="97" t="s">
        <v>95</v>
      </c>
      <c r="H24" s="97">
        <v>37.241202920138797</v>
      </c>
      <c r="I24" s="97">
        <v>35.729203393728099</v>
      </c>
      <c r="J24" s="97">
        <v>37.242234215783</v>
      </c>
      <c r="K24" s="97">
        <v>37.908912583112297</v>
      </c>
      <c r="L24" s="97">
        <v>8.6381460666307692</v>
      </c>
      <c r="M24" s="97" t="s">
        <v>95</v>
      </c>
      <c r="N24" s="97" t="s">
        <v>95</v>
      </c>
      <c r="O24" s="97" t="s">
        <v>95</v>
      </c>
      <c r="P24" s="97" t="s">
        <v>95</v>
      </c>
      <c r="Q24" s="97" t="s">
        <v>95</v>
      </c>
      <c r="R24" s="97" t="s">
        <v>95</v>
      </c>
      <c r="S24" s="97" t="s">
        <v>95</v>
      </c>
    </row>
    <row r="25" spans="1:19" s="27" customFormat="1">
      <c r="A25" s="35" t="s">
        <v>34</v>
      </c>
      <c r="B25" s="97">
        <v>21.178460568330902</v>
      </c>
      <c r="C25" s="97">
        <v>18.733196821412701</v>
      </c>
      <c r="D25" s="97">
        <v>21.6995732498692</v>
      </c>
      <c r="E25" s="97">
        <v>25.441151683318001</v>
      </c>
      <c r="F25" s="97">
        <v>15.678929881548999</v>
      </c>
      <c r="G25" s="97">
        <v>19.247519648486598</v>
      </c>
      <c r="H25" s="97">
        <v>25.314890611943401</v>
      </c>
      <c r="I25" s="97">
        <v>18.7336228162449</v>
      </c>
      <c r="J25" s="97">
        <v>27.188228397071601</v>
      </c>
      <c r="K25" s="97">
        <v>29.415888867969901</v>
      </c>
      <c r="L25" s="97">
        <v>22.449577204437499</v>
      </c>
      <c r="M25" s="97">
        <v>23.113108301354899</v>
      </c>
      <c r="N25" s="97">
        <v>5.3634843861042496</v>
      </c>
      <c r="O25" s="97">
        <v>16.621666163158402</v>
      </c>
      <c r="P25" s="97">
        <v>5.3615598989013602</v>
      </c>
      <c r="Q25" s="97">
        <v>5.2456385896427999</v>
      </c>
      <c r="R25" s="97">
        <v>5.4631959905346701</v>
      </c>
      <c r="S25" s="97">
        <v>4.7796289494309496</v>
      </c>
    </row>
    <row r="26" spans="1:19" s="27" customFormat="1">
      <c r="A26" s="35" t="s">
        <v>35</v>
      </c>
      <c r="B26" s="97">
        <v>27.529538402445802</v>
      </c>
      <c r="C26" s="97">
        <v>23.088134459202699</v>
      </c>
      <c r="D26" s="97">
        <v>28.152850756779301</v>
      </c>
      <c r="E26" s="97">
        <v>30.746805599567701</v>
      </c>
      <c r="F26" s="97">
        <v>21.203766317745899</v>
      </c>
      <c r="G26" s="97">
        <v>36.714831080526103</v>
      </c>
      <c r="H26" s="97">
        <v>27.540043879209499</v>
      </c>
      <c r="I26" s="97">
        <v>23.078767744252701</v>
      </c>
      <c r="J26" s="97">
        <v>28.165637901387601</v>
      </c>
      <c r="K26" s="97">
        <v>30.746805599567701</v>
      </c>
      <c r="L26" s="97">
        <v>21.2348634549693</v>
      </c>
      <c r="M26" s="97">
        <v>36.714831080526103</v>
      </c>
      <c r="N26" s="97">
        <v>11.486657530345401</v>
      </c>
      <c r="O26" s="97">
        <v>29.9436505057582</v>
      </c>
      <c r="P26" s="97">
        <v>5.1158609616430004</v>
      </c>
      <c r="Q26" s="97" t="s">
        <v>95</v>
      </c>
      <c r="R26" s="97">
        <v>5.1158609616430004</v>
      </c>
      <c r="S26" s="97" t="s">
        <v>95</v>
      </c>
    </row>
    <row r="27" spans="1:19" s="27" customFormat="1">
      <c r="A27" s="35" t="s">
        <v>36</v>
      </c>
      <c r="B27" s="97">
        <v>21.863470344796301</v>
      </c>
      <c r="C27" s="97">
        <v>21.8239208203297</v>
      </c>
      <c r="D27" s="97">
        <v>21.8718286144464</v>
      </c>
      <c r="E27" s="97">
        <v>22.83644775942</v>
      </c>
      <c r="F27" s="97">
        <v>18.245719342798999</v>
      </c>
      <c r="G27" s="97">
        <v>21.069831937402402</v>
      </c>
      <c r="H27" s="97">
        <v>23.463362696124602</v>
      </c>
      <c r="I27" s="97">
        <v>21.815935908978201</v>
      </c>
      <c r="J27" s="97">
        <v>23.854619509522198</v>
      </c>
      <c r="K27" s="97">
        <v>25.174942282416399</v>
      </c>
      <c r="L27" s="97">
        <v>18.908906251798701</v>
      </c>
      <c r="M27" s="97">
        <v>26.9505367097467</v>
      </c>
      <c r="N27" s="97">
        <v>6.2268797683039701</v>
      </c>
      <c r="O27" s="97">
        <v>25.652992560311301</v>
      </c>
      <c r="P27" s="97">
        <v>6.15059673581362</v>
      </c>
      <c r="Q27" s="97">
        <v>6.4418170818698401</v>
      </c>
      <c r="R27" s="97">
        <v>4.3819112867143302</v>
      </c>
      <c r="S27" s="97">
        <v>4.1569893971479202</v>
      </c>
    </row>
    <row r="28" spans="1:19" s="27" customFormat="1">
      <c r="A28" s="35" t="s">
        <v>37</v>
      </c>
      <c r="B28" s="97">
        <v>22.307618887266099</v>
      </c>
      <c r="C28" s="97">
        <v>21.418128688588599</v>
      </c>
      <c r="D28" s="97">
        <v>22.458621447345301</v>
      </c>
      <c r="E28" s="97">
        <v>22.0413372281952</v>
      </c>
      <c r="F28" s="97">
        <v>23.812188420825699</v>
      </c>
      <c r="G28" s="97">
        <v>28.699010908654099</v>
      </c>
      <c r="H28" s="97">
        <v>25.776261354840599</v>
      </c>
      <c r="I28" s="97">
        <v>21.414941386542399</v>
      </c>
      <c r="J28" s="97">
        <v>26.693197646478001</v>
      </c>
      <c r="K28" s="97">
        <v>27.279186019708501</v>
      </c>
      <c r="L28" s="97">
        <v>23.812188420825699</v>
      </c>
      <c r="M28" s="97">
        <v>28.699010908654099</v>
      </c>
      <c r="N28" s="97">
        <v>4.72513639295118</v>
      </c>
      <c r="O28" s="97">
        <v>36.516135021174598</v>
      </c>
      <c r="P28" s="97">
        <v>4.7192254348939402</v>
      </c>
      <c r="Q28" s="97">
        <v>4.7192254348939402</v>
      </c>
      <c r="R28" s="97" t="s">
        <v>95</v>
      </c>
      <c r="S28" s="97" t="s">
        <v>95</v>
      </c>
    </row>
    <row r="29" spans="1:19" s="27" customFormat="1">
      <c r="A29" s="20" t="s">
        <v>38</v>
      </c>
      <c r="B29" s="97">
        <v>28.279138964131999</v>
      </c>
      <c r="C29" s="97">
        <v>26.968480180313701</v>
      </c>
      <c r="D29" s="97">
        <v>28.4046811771248</v>
      </c>
      <c r="E29" s="97">
        <v>34.385387418715403</v>
      </c>
      <c r="F29" s="97">
        <v>16.1742320744757</v>
      </c>
      <c r="G29" s="97">
        <v>20.516141761238899</v>
      </c>
      <c r="H29" s="97">
        <v>30.559125244039699</v>
      </c>
      <c r="I29" s="97">
        <v>26.964240816983398</v>
      </c>
      <c r="J29" s="97">
        <v>30.9390124014568</v>
      </c>
      <c r="K29" s="97">
        <v>34.475372759876002</v>
      </c>
      <c r="L29" s="97">
        <v>21.3653563528046</v>
      </c>
      <c r="M29" s="97">
        <v>20.516141761238899</v>
      </c>
      <c r="N29" s="97">
        <v>4.11271664060052</v>
      </c>
      <c r="O29" s="97">
        <v>31.7304138396001</v>
      </c>
      <c r="P29" s="97">
        <v>4.0877868187642497</v>
      </c>
      <c r="Q29" s="97">
        <v>7.1143031909629499</v>
      </c>
      <c r="R29" s="97">
        <v>4.0159663173332696</v>
      </c>
      <c r="S29" s="97" t="s">
        <v>95</v>
      </c>
    </row>
    <row r="30" spans="1:19" s="27" customFormat="1">
      <c r="A30" s="20" t="s">
        <v>39</v>
      </c>
      <c r="B30" s="97">
        <v>27.0012401494679</v>
      </c>
      <c r="C30" s="97">
        <v>21.147341927573098</v>
      </c>
      <c r="D30" s="97">
        <v>28.330922667493802</v>
      </c>
      <c r="E30" s="97">
        <v>29.953845411470201</v>
      </c>
      <c r="F30" s="97">
        <v>19.3107329648094</v>
      </c>
      <c r="G30" s="97">
        <v>34.663115160736602</v>
      </c>
      <c r="H30" s="97">
        <v>28.423771072261999</v>
      </c>
      <c r="I30" s="97">
        <v>21.1458446476117</v>
      </c>
      <c r="J30" s="97">
        <v>30.216562527384799</v>
      </c>
      <c r="K30" s="97">
        <v>32.3287856564151</v>
      </c>
      <c r="L30" s="97">
        <v>19.713954070261799</v>
      </c>
      <c r="M30" s="97">
        <v>34.813831882016999</v>
      </c>
      <c r="N30" s="97">
        <v>6.1559861296163199</v>
      </c>
      <c r="O30" s="97">
        <v>24.5927025701776</v>
      </c>
      <c r="P30" s="97">
        <v>6.1327516764638501</v>
      </c>
      <c r="Q30" s="97">
        <v>6.2185904259397899</v>
      </c>
      <c r="R30" s="97">
        <v>4.8</v>
      </c>
      <c r="S30" s="97">
        <v>2.5099999999999998</v>
      </c>
    </row>
    <row r="31" spans="1:19" s="27" customFormat="1">
      <c r="A31" s="20" t="s">
        <v>40</v>
      </c>
      <c r="B31" s="97">
        <v>23.745526373839098</v>
      </c>
      <c r="C31" s="97">
        <v>19.8764048636125</v>
      </c>
      <c r="D31" s="97">
        <v>24.513910481404</v>
      </c>
      <c r="E31" s="97">
        <v>31.152402022346301</v>
      </c>
      <c r="F31" s="97">
        <v>16.959302228834801</v>
      </c>
      <c r="G31" s="97">
        <v>27.1941420978923</v>
      </c>
      <c r="H31" s="97">
        <v>24.790163448139399</v>
      </c>
      <c r="I31" s="97">
        <v>19.876141151431099</v>
      </c>
      <c r="J31" s="97">
        <v>25.8305384494534</v>
      </c>
      <c r="K31" s="97">
        <v>31.302165990634101</v>
      </c>
      <c r="L31" s="97">
        <v>18.775006354803601</v>
      </c>
      <c r="M31" s="97">
        <v>27.1941420978923</v>
      </c>
      <c r="N31" s="97">
        <v>4.6750343948992299</v>
      </c>
      <c r="O31" s="97">
        <v>20.990886845118698</v>
      </c>
      <c r="P31" s="97">
        <v>4.6627106307043</v>
      </c>
      <c r="Q31" s="97">
        <v>4.2997895832716004</v>
      </c>
      <c r="R31" s="97">
        <v>4.6801476121443502</v>
      </c>
      <c r="S31" s="97" t="s">
        <v>95</v>
      </c>
    </row>
    <row r="32" spans="1:19" s="27" customFormat="1">
      <c r="A32" s="20" t="s">
        <v>41</v>
      </c>
      <c r="B32" s="97">
        <v>21.771306483795801</v>
      </c>
      <c r="C32" s="97">
        <v>19.5762071429541</v>
      </c>
      <c r="D32" s="97">
        <v>22.1296102446783</v>
      </c>
      <c r="E32" s="97">
        <v>23.764107817199701</v>
      </c>
      <c r="F32" s="97">
        <v>16.7107110951011</v>
      </c>
      <c r="G32" s="97">
        <v>21.091709574027401</v>
      </c>
      <c r="H32" s="97">
        <v>23.051186197422702</v>
      </c>
      <c r="I32" s="97">
        <v>19.5759984891078</v>
      </c>
      <c r="J32" s="97">
        <v>23.673208865901401</v>
      </c>
      <c r="K32" s="97">
        <v>24.980868398732198</v>
      </c>
      <c r="L32" s="97">
        <v>18.689262615068401</v>
      </c>
      <c r="M32" s="97">
        <v>27.187676795303201</v>
      </c>
      <c r="N32" s="97">
        <v>6.2495815153229</v>
      </c>
      <c r="O32" s="97">
        <v>19.979176834568101</v>
      </c>
      <c r="P32" s="97">
        <v>6.2364802045646099</v>
      </c>
      <c r="Q32" s="97">
        <v>6.2388233445433103</v>
      </c>
      <c r="R32" s="97">
        <v>6.1203200964802997</v>
      </c>
      <c r="S32" s="97">
        <v>7.5</v>
      </c>
    </row>
    <row r="33" spans="1:19" s="27" customFormat="1">
      <c r="A33" s="20" t="s">
        <v>42</v>
      </c>
      <c r="B33" s="97">
        <v>32.634432924333801</v>
      </c>
      <c r="C33" s="97">
        <v>32.593753528864397</v>
      </c>
      <c r="D33" s="97">
        <v>32.636059328109503</v>
      </c>
      <c r="E33" s="97">
        <v>38.136129694209799</v>
      </c>
      <c r="F33" s="97">
        <v>17.647488735973901</v>
      </c>
      <c r="G33" s="97">
        <v>10.371668452474299</v>
      </c>
      <c r="H33" s="97">
        <v>34.596734541204903</v>
      </c>
      <c r="I33" s="97">
        <v>33.8719881835626</v>
      </c>
      <c r="J33" s="97">
        <v>34.6257648242632</v>
      </c>
      <c r="K33" s="97">
        <v>38.136129694209799</v>
      </c>
      <c r="L33" s="97">
        <v>17.647488735973901</v>
      </c>
      <c r="M33" s="97">
        <v>43.536659980655699</v>
      </c>
      <c r="N33" s="97">
        <v>6.3476180889279599</v>
      </c>
      <c r="O33" s="97">
        <v>15.0165075478681</v>
      </c>
      <c r="P33" s="97">
        <v>6.0096999999999996</v>
      </c>
      <c r="Q33" s="97" t="s">
        <v>95</v>
      </c>
      <c r="R33" s="97" t="s">
        <v>95</v>
      </c>
      <c r="S33" s="97">
        <v>6.0096999999999996</v>
      </c>
    </row>
    <row r="34" spans="1:19" s="27" customFormat="1">
      <c r="A34" s="20" t="s">
        <v>43</v>
      </c>
      <c r="B34" s="97">
        <v>24.384757440210901</v>
      </c>
      <c r="C34" s="97">
        <v>20.893221170964399</v>
      </c>
      <c r="D34" s="97">
        <v>24.982408616201301</v>
      </c>
      <c r="E34" s="97">
        <v>29.503491926547301</v>
      </c>
      <c r="F34" s="97">
        <v>15.4294757418568</v>
      </c>
      <c r="G34" s="97">
        <v>25.047909669259901</v>
      </c>
      <c r="H34" s="97">
        <v>27.164287656725602</v>
      </c>
      <c r="I34" s="97">
        <v>20.890080659274901</v>
      </c>
      <c r="J34" s="97">
        <v>28.4201291596655</v>
      </c>
      <c r="K34" s="97">
        <v>31.450905730036698</v>
      </c>
      <c r="L34" s="97">
        <v>20.3549327081512</v>
      </c>
      <c r="M34" s="97">
        <v>25.047909669259901</v>
      </c>
      <c r="N34" s="97">
        <v>4.75939138649243</v>
      </c>
      <c r="O34" s="97">
        <v>27.749823902813699</v>
      </c>
      <c r="P34" s="97">
        <v>4.7469846860879601</v>
      </c>
      <c r="Q34" s="97">
        <v>5.3509023108207003</v>
      </c>
      <c r="R34" s="97">
        <v>4.4395530703028099</v>
      </c>
      <c r="S34" s="97" t="s">
        <v>95</v>
      </c>
    </row>
    <row r="35" spans="1:19" s="27" customFormat="1">
      <c r="A35" s="20" t="s">
        <v>44</v>
      </c>
      <c r="B35" s="97">
        <v>17.244764181630799</v>
      </c>
      <c r="C35" s="97">
        <v>21.411622772460799</v>
      </c>
      <c r="D35" s="97">
        <v>16.838081277603099</v>
      </c>
      <c r="E35" s="97">
        <v>16.144973044066099</v>
      </c>
      <c r="F35" s="97">
        <v>19.060144215516999</v>
      </c>
      <c r="G35" s="97">
        <v>30.752368785770098</v>
      </c>
      <c r="H35" s="97">
        <v>24.9882169835955</v>
      </c>
      <c r="I35" s="97">
        <v>21.415234629774801</v>
      </c>
      <c r="J35" s="97">
        <v>25.602041026825201</v>
      </c>
      <c r="K35" s="97">
        <v>27.992096290432599</v>
      </c>
      <c r="L35" s="97">
        <v>19.381537061477299</v>
      </c>
      <c r="M35" s="97">
        <v>30.752368785770098</v>
      </c>
      <c r="N35" s="97">
        <v>5.3400937796975301</v>
      </c>
      <c r="O35" s="97">
        <v>17.896151502702001</v>
      </c>
      <c r="P35" s="97">
        <v>5.3371854431843504</v>
      </c>
      <c r="Q35" s="97">
        <v>5.3529138773973699</v>
      </c>
      <c r="R35" s="97">
        <v>3.2953025946420298</v>
      </c>
      <c r="S35" s="97" t="s">
        <v>95</v>
      </c>
    </row>
    <row r="36" spans="1:19" s="27" customFormat="1">
      <c r="A36" s="20" t="s">
        <v>45</v>
      </c>
      <c r="B36" s="97">
        <v>27.9202633121748</v>
      </c>
      <c r="C36" s="97">
        <v>23.534810554848701</v>
      </c>
      <c r="D36" s="97">
        <v>28.5273277020137</v>
      </c>
      <c r="E36" s="97">
        <v>33.574483658275398</v>
      </c>
      <c r="F36" s="97">
        <v>19.497979353655101</v>
      </c>
      <c r="G36" s="97">
        <v>19.885438283879601</v>
      </c>
      <c r="H36" s="97">
        <v>28.158858278632302</v>
      </c>
      <c r="I36" s="97">
        <v>23.504011938153401</v>
      </c>
      <c r="J36" s="97">
        <v>28.810054780332099</v>
      </c>
      <c r="K36" s="97">
        <v>33.774804628890898</v>
      </c>
      <c r="L36" s="97">
        <v>19.829346367146002</v>
      </c>
      <c r="M36" s="97">
        <v>19.885438283879601</v>
      </c>
      <c r="N36" s="97">
        <v>5.0686514934758904</v>
      </c>
      <c r="O36" s="97">
        <v>51.105476170132697</v>
      </c>
      <c r="P36" s="97">
        <v>4.45612277493949</v>
      </c>
      <c r="Q36" s="97">
        <v>4.4000000000000004</v>
      </c>
      <c r="R36" s="97">
        <v>4.49</v>
      </c>
      <c r="S36" s="97" t="s">
        <v>95</v>
      </c>
    </row>
    <row r="37" spans="1:19" s="80" customFormat="1" ht="15" customHeight="1">
      <c r="A37" s="152" t="s">
        <v>46</v>
      </c>
      <c r="B37" s="186">
        <v>28.5689298104075</v>
      </c>
      <c r="C37" s="186">
        <v>20.956053734927401</v>
      </c>
      <c r="D37" s="186">
        <v>30.520950148759699</v>
      </c>
      <c r="E37" s="186">
        <v>35.613319246882199</v>
      </c>
      <c r="F37" s="186">
        <v>20.5040096873403</v>
      </c>
      <c r="G37" s="186">
        <v>22.324951837986099</v>
      </c>
      <c r="H37" s="186">
        <v>28.583748526068501</v>
      </c>
      <c r="I37" s="186">
        <v>20.967017122705201</v>
      </c>
      <c r="J37" s="186">
        <v>30.536611277920301</v>
      </c>
      <c r="K37" s="186">
        <v>35.642219974808597</v>
      </c>
      <c r="L37" s="186">
        <v>20.5040096873403</v>
      </c>
      <c r="M37" s="186">
        <v>22.324951837986099</v>
      </c>
      <c r="N37" s="186">
        <v>5.9699254792805396</v>
      </c>
      <c r="O37" s="186">
        <v>5.6295425983633898</v>
      </c>
      <c r="P37" s="186">
        <v>6.0674000000000001</v>
      </c>
      <c r="Q37" s="186">
        <v>6.0674000000000001</v>
      </c>
      <c r="R37" s="186" t="s">
        <v>95</v>
      </c>
      <c r="S37" s="186" t="s">
        <v>95</v>
      </c>
    </row>
    <row r="38" spans="1:19" s="80" customFormat="1" ht="15" customHeight="1">
      <c r="A38" s="254" t="s">
        <v>94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</row>
    <row r="39" spans="1:19" s="80" customFormat="1" ht="39" customHeight="1">
      <c r="A39" s="254" t="s">
        <v>63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</row>
    <row r="40" spans="1:19">
      <c r="A40" s="81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</sheetData>
  <mergeCells count="22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Q7:S7"/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 activeCell="A2" sqref="A2"/>
    </sheetView>
  </sheetViews>
  <sheetFormatPr defaultRowHeight="12.75"/>
  <cols>
    <col min="1" max="1" width="18.140625" style="82" customWidth="1"/>
    <col min="2" max="2" width="7.42578125" style="26" customWidth="1"/>
    <col min="3" max="3" width="8.7109375" style="26" customWidth="1"/>
    <col min="4" max="4" width="9.140625" style="26"/>
    <col min="5" max="5" width="7.42578125" style="26" customWidth="1"/>
    <col min="6" max="6" width="7.85546875" style="26" customWidth="1"/>
    <col min="7" max="8" width="7.42578125" style="26" customWidth="1"/>
    <col min="9" max="9" width="8.42578125" style="26" customWidth="1"/>
    <col min="10" max="10" width="9.140625" style="26"/>
    <col min="11" max="11" width="7.42578125" style="26" customWidth="1"/>
    <col min="12" max="12" width="7.85546875" style="26" customWidth="1"/>
    <col min="13" max="14" width="7.42578125" style="26" customWidth="1"/>
    <col min="15" max="15" width="8.5703125" style="26" customWidth="1"/>
    <col min="16" max="16" width="9.140625" style="26"/>
    <col min="17" max="17" width="7.42578125" style="26" customWidth="1"/>
    <col min="18" max="18" width="7.85546875" style="26" customWidth="1"/>
    <col min="19" max="19" width="7.42578125" style="26" customWidth="1"/>
    <col min="20" max="234" width="9.140625" style="26"/>
    <col min="235" max="235" width="3" style="26" bestFit="1" customWidth="1"/>
    <col min="236" max="236" width="18.140625" style="26" customWidth="1"/>
    <col min="237" max="238" width="7.42578125" style="26" customWidth="1"/>
    <col min="239" max="239" width="9.140625" style="26"/>
    <col min="240" max="240" width="7.42578125" style="26" customWidth="1"/>
    <col min="241" max="241" width="7.85546875" style="26" customWidth="1"/>
    <col min="242" max="244" width="7.42578125" style="26" customWidth="1"/>
    <col min="245" max="245" width="9.140625" style="26"/>
    <col min="246" max="246" width="7.42578125" style="26" customWidth="1"/>
    <col min="247" max="247" width="7.85546875" style="26" customWidth="1"/>
    <col min="248" max="250" width="7.42578125" style="26" customWidth="1"/>
    <col min="251" max="251" width="9.140625" style="26"/>
    <col min="252" max="252" width="7.42578125" style="26" customWidth="1"/>
    <col min="253" max="253" width="7.85546875" style="26" customWidth="1"/>
    <col min="254" max="254" width="7.42578125" style="26" customWidth="1"/>
    <col min="255" max="490" width="9.140625" style="26"/>
    <col min="491" max="491" width="3" style="26" bestFit="1" customWidth="1"/>
    <col min="492" max="492" width="18.140625" style="26" customWidth="1"/>
    <col min="493" max="494" width="7.42578125" style="26" customWidth="1"/>
    <col min="495" max="495" width="9.140625" style="26"/>
    <col min="496" max="496" width="7.42578125" style="26" customWidth="1"/>
    <col min="497" max="497" width="7.85546875" style="26" customWidth="1"/>
    <col min="498" max="500" width="7.42578125" style="26" customWidth="1"/>
    <col min="501" max="501" width="9.140625" style="26"/>
    <col min="502" max="502" width="7.42578125" style="26" customWidth="1"/>
    <col min="503" max="503" width="7.85546875" style="26" customWidth="1"/>
    <col min="504" max="506" width="7.42578125" style="26" customWidth="1"/>
    <col min="507" max="507" width="9.140625" style="26"/>
    <col min="508" max="508" width="7.42578125" style="26" customWidth="1"/>
    <col min="509" max="509" width="7.85546875" style="26" customWidth="1"/>
    <col min="510" max="510" width="7.42578125" style="26" customWidth="1"/>
    <col min="511" max="746" width="9.140625" style="26"/>
    <col min="747" max="747" width="3" style="26" bestFit="1" customWidth="1"/>
    <col min="748" max="748" width="18.140625" style="26" customWidth="1"/>
    <col min="749" max="750" width="7.42578125" style="26" customWidth="1"/>
    <col min="751" max="751" width="9.140625" style="26"/>
    <col min="752" max="752" width="7.42578125" style="26" customWidth="1"/>
    <col min="753" max="753" width="7.85546875" style="26" customWidth="1"/>
    <col min="754" max="756" width="7.42578125" style="26" customWidth="1"/>
    <col min="757" max="757" width="9.140625" style="26"/>
    <col min="758" max="758" width="7.42578125" style="26" customWidth="1"/>
    <col min="759" max="759" width="7.85546875" style="26" customWidth="1"/>
    <col min="760" max="762" width="7.42578125" style="26" customWidth="1"/>
    <col min="763" max="763" width="9.140625" style="26"/>
    <col min="764" max="764" width="7.42578125" style="26" customWidth="1"/>
    <col min="765" max="765" width="7.85546875" style="26" customWidth="1"/>
    <col min="766" max="766" width="7.42578125" style="26" customWidth="1"/>
    <col min="767" max="1002" width="9.140625" style="26"/>
    <col min="1003" max="1003" width="3" style="26" bestFit="1" customWidth="1"/>
    <col min="1004" max="1004" width="18.140625" style="26" customWidth="1"/>
    <col min="1005" max="1006" width="7.42578125" style="26" customWidth="1"/>
    <col min="1007" max="1007" width="9.140625" style="26"/>
    <col min="1008" max="1008" width="7.42578125" style="26" customWidth="1"/>
    <col min="1009" max="1009" width="7.85546875" style="26" customWidth="1"/>
    <col min="1010" max="1012" width="7.42578125" style="26" customWidth="1"/>
    <col min="1013" max="1013" width="9.140625" style="26"/>
    <col min="1014" max="1014" width="7.42578125" style="26" customWidth="1"/>
    <col min="1015" max="1015" width="7.85546875" style="26" customWidth="1"/>
    <col min="1016" max="1018" width="7.42578125" style="26" customWidth="1"/>
    <col min="1019" max="1019" width="9.140625" style="26"/>
    <col min="1020" max="1020" width="7.42578125" style="26" customWidth="1"/>
    <col min="1021" max="1021" width="7.85546875" style="26" customWidth="1"/>
    <col min="1022" max="1022" width="7.42578125" style="26" customWidth="1"/>
    <col min="1023" max="1258" width="9.140625" style="26"/>
    <col min="1259" max="1259" width="3" style="26" bestFit="1" customWidth="1"/>
    <col min="1260" max="1260" width="18.140625" style="26" customWidth="1"/>
    <col min="1261" max="1262" width="7.42578125" style="26" customWidth="1"/>
    <col min="1263" max="1263" width="9.140625" style="26"/>
    <col min="1264" max="1264" width="7.42578125" style="26" customWidth="1"/>
    <col min="1265" max="1265" width="7.85546875" style="26" customWidth="1"/>
    <col min="1266" max="1268" width="7.42578125" style="26" customWidth="1"/>
    <col min="1269" max="1269" width="9.140625" style="26"/>
    <col min="1270" max="1270" width="7.42578125" style="26" customWidth="1"/>
    <col min="1271" max="1271" width="7.85546875" style="26" customWidth="1"/>
    <col min="1272" max="1274" width="7.42578125" style="26" customWidth="1"/>
    <col min="1275" max="1275" width="9.140625" style="26"/>
    <col min="1276" max="1276" width="7.42578125" style="26" customWidth="1"/>
    <col min="1277" max="1277" width="7.85546875" style="26" customWidth="1"/>
    <col min="1278" max="1278" width="7.42578125" style="26" customWidth="1"/>
    <col min="1279" max="1514" width="9.140625" style="26"/>
    <col min="1515" max="1515" width="3" style="26" bestFit="1" customWidth="1"/>
    <col min="1516" max="1516" width="18.140625" style="26" customWidth="1"/>
    <col min="1517" max="1518" width="7.42578125" style="26" customWidth="1"/>
    <col min="1519" max="1519" width="9.140625" style="26"/>
    <col min="1520" max="1520" width="7.42578125" style="26" customWidth="1"/>
    <col min="1521" max="1521" width="7.85546875" style="26" customWidth="1"/>
    <col min="1522" max="1524" width="7.42578125" style="26" customWidth="1"/>
    <col min="1525" max="1525" width="9.140625" style="26"/>
    <col min="1526" max="1526" width="7.42578125" style="26" customWidth="1"/>
    <col min="1527" max="1527" width="7.85546875" style="26" customWidth="1"/>
    <col min="1528" max="1530" width="7.42578125" style="26" customWidth="1"/>
    <col min="1531" max="1531" width="9.140625" style="26"/>
    <col min="1532" max="1532" width="7.42578125" style="26" customWidth="1"/>
    <col min="1533" max="1533" width="7.85546875" style="26" customWidth="1"/>
    <col min="1534" max="1534" width="7.42578125" style="26" customWidth="1"/>
    <col min="1535" max="1770" width="9.140625" style="26"/>
    <col min="1771" max="1771" width="3" style="26" bestFit="1" customWidth="1"/>
    <col min="1772" max="1772" width="18.140625" style="26" customWidth="1"/>
    <col min="1773" max="1774" width="7.42578125" style="26" customWidth="1"/>
    <col min="1775" max="1775" width="9.140625" style="26"/>
    <col min="1776" max="1776" width="7.42578125" style="26" customWidth="1"/>
    <col min="1777" max="1777" width="7.85546875" style="26" customWidth="1"/>
    <col min="1778" max="1780" width="7.42578125" style="26" customWidth="1"/>
    <col min="1781" max="1781" width="9.140625" style="26"/>
    <col min="1782" max="1782" width="7.42578125" style="26" customWidth="1"/>
    <col min="1783" max="1783" width="7.85546875" style="26" customWidth="1"/>
    <col min="1784" max="1786" width="7.42578125" style="26" customWidth="1"/>
    <col min="1787" max="1787" width="9.140625" style="26"/>
    <col min="1788" max="1788" width="7.42578125" style="26" customWidth="1"/>
    <col min="1789" max="1789" width="7.85546875" style="26" customWidth="1"/>
    <col min="1790" max="1790" width="7.42578125" style="26" customWidth="1"/>
    <col min="1791" max="2026" width="9.140625" style="26"/>
    <col min="2027" max="2027" width="3" style="26" bestFit="1" customWidth="1"/>
    <col min="2028" max="2028" width="18.140625" style="26" customWidth="1"/>
    <col min="2029" max="2030" width="7.42578125" style="26" customWidth="1"/>
    <col min="2031" max="2031" width="9.140625" style="26"/>
    <col min="2032" max="2032" width="7.42578125" style="26" customWidth="1"/>
    <col min="2033" max="2033" width="7.85546875" style="26" customWidth="1"/>
    <col min="2034" max="2036" width="7.42578125" style="26" customWidth="1"/>
    <col min="2037" max="2037" width="9.140625" style="26"/>
    <col min="2038" max="2038" width="7.42578125" style="26" customWidth="1"/>
    <col min="2039" max="2039" width="7.85546875" style="26" customWidth="1"/>
    <col min="2040" max="2042" width="7.42578125" style="26" customWidth="1"/>
    <col min="2043" max="2043" width="9.140625" style="26"/>
    <col min="2044" max="2044" width="7.42578125" style="26" customWidth="1"/>
    <col min="2045" max="2045" width="7.85546875" style="26" customWidth="1"/>
    <col min="2046" max="2046" width="7.42578125" style="26" customWidth="1"/>
    <col min="2047" max="2282" width="9.140625" style="26"/>
    <col min="2283" max="2283" width="3" style="26" bestFit="1" customWidth="1"/>
    <col min="2284" max="2284" width="18.140625" style="26" customWidth="1"/>
    <col min="2285" max="2286" width="7.42578125" style="26" customWidth="1"/>
    <col min="2287" max="2287" width="9.140625" style="26"/>
    <col min="2288" max="2288" width="7.42578125" style="26" customWidth="1"/>
    <col min="2289" max="2289" width="7.85546875" style="26" customWidth="1"/>
    <col min="2290" max="2292" width="7.42578125" style="26" customWidth="1"/>
    <col min="2293" max="2293" width="9.140625" style="26"/>
    <col min="2294" max="2294" width="7.42578125" style="26" customWidth="1"/>
    <col min="2295" max="2295" width="7.85546875" style="26" customWidth="1"/>
    <col min="2296" max="2298" width="7.42578125" style="26" customWidth="1"/>
    <col min="2299" max="2299" width="9.140625" style="26"/>
    <col min="2300" max="2300" width="7.42578125" style="26" customWidth="1"/>
    <col min="2301" max="2301" width="7.85546875" style="26" customWidth="1"/>
    <col min="2302" max="2302" width="7.42578125" style="26" customWidth="1"/>
    <col min="2303" max="2538" width="9.140625" style="26"/>
    <col min="2539" max="2539" width="3" style="26" bestFit="1" customWidth="1"/>
    <col min="2540" max="2540" width="18.140625" style="26" customWidth="1"/>
    <col min="2541" max="2542" width="7.42578125" style="26" customWidth="1"/>
    <col min="2543" max="2543" width="9.140625" style="26"/>
    <col min="2544" max="2544" width="7.42578125" style="26" customWidth="1"/>
    <col min="2545" max="2545" width="7.85546875" style="26" customWidth="1"/>
    <col min="2546" max="2548" width="7.42578125" style="26" customWidth="1"/>
    <col min="2549" max="2549" width="9.140625" style="26"/>
    <col min="2550" max="2550" width="7.42578125" style="26" customWidth="1"/>
    <col min="2551" max="2551" width="7.85546875" style="26" customWidth="1"/>
    <col min="2552" max="2554" width="7.42578125" style="26" customWidth="1"/>
    <col min="2555" max="2555" width="9.140625" style="26"/>
    <col min="2556" max="2556" width="7.42578125" style="26" customWidth="1"/>
    <col min="2557" max="2557" width="7.85546875" style="26" customWidth="1"/>
    <col min="2558" max="2558" width="7.42578125" style="26" customWidth="1"/>
    <col min="2559" max="2794" width="9.140625" style="26"/>
    <col min="2795" max="2795" width="3" style="26" bestFit="1" customWidth="1"/>
    <col min="2796" max="2796" width="18.140625" style="26" customWidth="1"/>
    <col min="2797" max="2798" width="7.42578125" style="26" customWidth="1"/>
    <col min="2799" max="2799" width="9.140625" style="26"/>
    <col min="2800" max="2800" width="7.42578125" style="26" customWidth="1"/>
    <col min="2801" max="2801" width="7.85546875" style="26" customWidth="1"/>
    <col min="2802" max="2804" width="7.42578125" style="26" customWidth="1"/>
    <col min="2805" max="2805" width="9.140625" style="26"/>
    <col min="2806" max="2806" width="7.42578125" style="26" customWidth="1"/>
    <col min="2807" max="2807" width="7.85546875" style="26" customWidth="1"/>
    <col min="2808" max="2810" width="7.42578125" style="26" customWidth="1"/>
    <col min="2811" max="2811" width="9.140625" style="26"/>
    <col min="2812" max="2812" width="7.42578125" style="26" customWidth="1"/>
    <col min="2813" max="2813" width="7.85546875" style="26" customWidth="1"/>
    <col min="2814" max="2814" width="7.42578125" style="26" customWidth="1"/>
    <col min="2815" max="3050" width="9.140625" style="26"/>
    <col min="3051" max="3051" width="3" style="26" bestFit="1" customWidth="1"/>
    <col min="3052" max="3052" width="18.140625" style="26" customWidth="1"/>
    <col min="3053" max="3054" width="7.42578125" style="26" customWidth="1"/>
    <col min="3055" max="3055" width="9.140625" style="26"/>
    <col min="3056" max="3056" width="7.42578125" style="26" customWidth="1"/>
    <col min="3057" max="3057" width="7.85546875" style="26" customWidth="1"/>
    <col min="3058" max="3060" width="7.42578125" style="26" customWidth="1"/>
    <col min="3061" max="3061" width="9.140625" style="26"/>
    <col min="3062" max="3062" width="7.42578125" style="26" customWidth="1"/>
    <col min="3063" max="3063" width="7.85546875" style="26" customWidth="1"/>
    <col min="3064" max="3066" width="7.42578125" style="26" customWidth="1"/>
    <col min="3067" max="3067" width="9.140625" style="26"/>
    <col min="3068" max="3068" width="7.42578125" style="26" customWidth="1"/>
    <col min="3069" max="3069" width="7.85546875" style="26" customWidth="1"/>
    <col min="3070" max="3070" width="7.42578125" style="26" customWidth="1"/>
    <col min="3071" max="3306" width="9.140625" style="26"/>
    <col min="3307" max="3307" width="3" style="26" bestFit="1" customWidth="1"/>
    <col min="3308" max="3308" width="18.140625" style="26" customWidth="1"/>
    <col min="3309" max="3310" width="7.42578125" style="26" customWidth="1"/>
    <col min="3311" max="3311" width="9.140625" style="26"/>
    <col min="3312" max="3312" width="7.42578125" style="26" customWidth="1"/>
    <col min="3313" max="3313" width="7.85546875" style="26" customWidth="1"/>
    <col min="3314" max="3316" width="7.42578125" style="26" customWidth="1"/>
    <col min="3317" max="3317" width="9.140625" style="26"/>
    <col min="3318" max="3318" width="7.42578125" style="26" customWidth="1"/>
    <col min="3319" max="3319" width="7.85546875" style="26" customWidth="1"/>
    <col min="3320" max="3322" width="7.42578125" style="26" customWidth="1"/>
    <col min="3323" max="3323" width="9.140625" style="26"/>
    <col min="3324" max="3324" width="7.42578125" style="26" customWidth="1"/>
    <col min="3325" max="3325" width="7.85546875" style="26" customWidth="1"/>
    <col min="3326" max="3326" width="7.42578125" style="26" customWidth="1"/>
    <col min="3327" max="3562" width="9.140625" style="26"/>
    <col min="3563" max="3563" width="3" style="26" bestFit="1" customWidth="1"/>
    <col min="3564" max="3564" width="18.140625" style="26" customWidth="1"/>
    <col min="3565" max="3566" width="7.42578125" style="26" customWidth="1"/>
    <col min="3567" max="3567" width="9.140625" style="26"/>
    <col min="3568" max="3568" width="7.42578125" style="26" customWidth="1"/>
    <col min="3569" max="3569" width="7.85546875" style="26" customWidth="1"/>
    <col min="3570" max="3572" width="7.42578125" style="26" customWidth="1"/>
    <col min="3573" max="3573" width="9.140625" style="26"/>
    <col min="3574" max="3574" width="7.42578125" style="26" customWidth="1"/>
    <col min="3575" max="3575" width="7.85546875" style="26" customWidth="1"/>
    <col min="3576" max="3578" width="7.42578125" style="26" customWidth="1"/>
    <col min="3579" max="3579" width="9.140625" style="26"/>
    <col min="3580" max="3580" width="7.42578125" style="26" customWidth="1"/>
    <col min="3581" max="3581" width="7.85546875" style="26" customWidth="1"/>
    <col min="3582" max="3582" width="7.42578125" style="26" customWidth="1"/>
    <col min="3583" max="3818" width="9.140625" style="26"/>
    <col min="3819" max="3819" width="3" style="26" bestFit="1" customWidth="1"/>
    <col min="3820" max="3820" width="18.140625" style="26" customWidth="1"/>
    <col min="3821" max="3822" width="7.42578125" style="26" customWidth="1"/>
    <col min="3823" max="3823" width="9.140625" style="26"/>
    <col min="3824" max="3824" width="7.42578125" style="26" customWidth="1"/>
    <col min="3825" max="3825" width="7.85546875" style="26" customWidth="1"/>
    <col min="3826" max="3828" width="7.42578125" style="26" customWidth="1"/>
    <col min="3829" max="3829" width="9.140625" style="26"/>
    <col min="3830" max="3830" width="7.42578125" style="26" customWidth="1"/>
    <col min="3831" max="3831" width="7.85546875" style="26" customWidth="1"/>
    <col min="3832" max="3834" width="7.42578125" style="26" customWidth="1"/>
    <col min="3835" max="3835" width="9.140625" style="26"/>
    <col min="3836" max="3836" width="7.42578125" style="26" customWidth="1"/>
    <col min="3837" max="3837" width="7.85546875" style="26" customWidth="1"/>
    <col min="3838" max="3838" width="7.42578125" style="26" customWidth="1"/>
    <col min="3839" max="4074" width="9.140625" style="26"/>
    <col min="4075" max="4075" width="3" style="26" bestFit="1" customWidth="1"/>
    <col min="4076" max="4076" width="18.140625" style="26" customWidth="1"/>
    <col min="4077" max="4078" width="7.42578125" style="26" customWidth="1"/>
    <col min="4079" max="4079" width="9.140625" style="26"/>
    <col min="4080" max="4080" width="7.42578125" style="26" customWidth="1"/>
    <col min="4081" max="4081" width="7.85546875" style="26" customWidth="1"/>
    <col min="4082" max="4084" width="7.42578125" style="26" customWidth="1"/>
    <col min="4085" max="4085" width="9.140625" style="26"/>
    <col min="4086" max="4086" width="7.42578125" style="26" customWidth="1"/>
    <col min="4087" max="4087" width="7.85546875" style="26" customWidth="1"/>
    <col min="4088" max="4090" width="7.42578125" style="26" customWidth="1"/>
    <col min="4091" max="4091" width="9.140625" style="26"/>
    <col min="4092" max="4092" width="7.42578125" style="26" customWidth="1"/>
    <col min="4093" max="4093" width="7.85546875" style="26" customWidth="1"/>
    <col min="4094" max="4094" width="7.42578125" style="26" customWidth="1"/>
    <col min="4095" max="4330" width="9.140625" style="26"/>
    <col min="4331" max="4331" width="3" style="26" bestFit="1" customWidth="1"/>
    <col min="4332" max="4332" width="18.140625" style="26" customWidth="1"/>
    <col min="4333" max="4334" width="7.42578125" style="26" customWidth="1"/>
    <col min="4335" max="4335" width="9.140625" style="26"/>
    <col min="4336" max="4336" width="7.42578125" style="26" customWidth="1"/>
    <col min="4337" max="4337" width="7.85546875" style="26" customWidth="1"/>
    <col min="4338" max="4340" width="7.42578125" style="26" customWidth="1"/>
    <col min="4341" max="4341" width="9.140625" style="26"/>
    <col min="4342" max="4342" width="7.42578125" style="26" customWidth="1"/>
    <col min="4343" max="4343" width="7.85546875" style="26" customWidth="1"/>
    <col min="4344" max="4346" width="7.42578125" style="26" customWidth="1"/>
    <col min="4347" max="4347" width="9.140625" style="26"/>
    <col min="4348" max="4348" width="7.42578125" style="26" customWidth="1"/>
    <col min="4349" max="4349" width="7.85546875" style="26" customWidth="1"/>
    <col min="4350" max="4350" width="7.42578125" style="26" customWidth="1"/>
    <col min="4351" max="4586" width="9.140625" style="26"/>
    <col min="4587" max="4587" width="3" style="26" bestFit="1" customWidth="1"/>
    <col min="4588" max="4588" width="18.140625" style="26" customWidth="1"/>
    <col min="4589" max="4590" width="7.42578125" style="26" customWidth="1"/>
    <col min="4591" max="4591" width="9.140625" style="26"/>
    <col min="4592" max="4592" width="7.42578125" style="26" customWidth="1"/>
    <col min="4593" max="4593" width="7.85546875" style="26" customWidth="1"/>
    <col min="4594" max="4596" width="7.42578125" style="26" customWidth="1"/>
    <col min="4597" max="4597" width="9.140625" style="26"/>
    <col min="4598" max="4598" width="7.42578125" style="26" customWidth="1"/>
    <col min="4599" max="4599" width="7.85546875" style="26" customWidth="1"/>
    <col min="4600" max="4602" width="7.42578125" style="26" customWidth="1"/>
    <col min="4603" max="4603" width="9.140625" style="26"/>
    <col min="4604" max="4604" width="7.42578125" style="26" customWidth="1"/>
    <col min="4605" max="4605" width="7.85546875" style="26" customWidth="1"/>
    <col min="4606" max="4606" width="7.42578125" style="26" customWidth="1"/>
    <col min="4607" max="4842" width="9.140625" style="26"/>
    <col min="4843" max="4843" width="3" style="26" bestFit="1" customWidth="1"/>
    <col min="4844" max="4844" width="18.140625" style="26" customWidth="1"/>
    <col min="4845" max="4846" width="7.42578125" style="26" customWidth="1"/>
    <col min="4847" max="4847" width="9.140625" style="26"/>
    <col min="4848" max="4848" width="7.42578125" style="26" customWidth="1"/>
    <col min="4849" max="4849" width="7.85546875" style="26" customWidth="1"/>
    <col min="4850" max="4852" width="7.42578125" style="26" customWidth="1"/>
    <col min="4853" max="4853" width="9.140625" style="26"/>
    <col min="4854" max="4854" width="7.42578125" style="26" customWidth="1"/>
    <col min="4855" max="4855" width="7.85546875" style="26" customWidth="1"/>
    <col min="4856" max="4858" width="7.42578125" style="26" customWidth="1"/>
    <col min="4859" max="4859" width="9.140625" style="26"/>
    <col min="4860" max="4860" width="7.42578125" style="26" customWidth="1"/>
    <col min="4861" max="4861" width="7.85546875" style="26" customWidth="1"/>
    <col min="4862" max="4862" width="7.42578125" style="26" customWidth="1"/>
    <col min="4863" max="5098" width="9.140625" style="26"/>
    <col min="5099" max="5099" width="3" style="26" bestFit="1" customWidth="1"/>
    <col min="5100" max="5100" width="18.140625" style="26" customWidth="1"/>
    <col min="5101" max="5102" width="7.42578125" style="26" customWidth="1"/>
    <col min="5103" max="5103" width="9.140625" style="26"/>
    <col min="5104" max="5104" width="7.42578125" style="26" customWidth="1"/>
    <col min="5105" max="5105" width="7.85546875" style="26" customWidth="1"/>
    <col min="5106" max="5108" width="7.42578125" style="26" customWidth="1"/>
    <col min="5109" max="5109" width="9.140625" style="26"/>
    <col min="5110" max="5110" width="7.42578125" style="26" customWidth="1"/>
    <col min="5111" max="5111" width="7.85546875" style="26" customWidth="1"/>
    <col min="5112" max="5114" width="7.42578125" style="26" customWidth="1"/>
    <col min="5115" max="5115" width="9.140625" style="26"/>
    <col min="5116" max="5116" width="7.42578125" style="26" customWidth="1"/>
    <col min="5117" max="5117" width="7.85546875" style="26" customWidth="1"/>
    <col min="5118" max="5118" width="7.42578125" style="26" customWidth="1"/>
    <col min="5119" max="5354" width="9.140625" style="26"/>
    <col min="5355" max="5355" width="3" style="26" bestFit="1" customWidth="1"/>
    <col min="5356" max="5356" width="18.140625" style="26" customWidth="1"/>
    <col min="5357" max="5358" width="7.42578125" style="26" customWidth="1"/>
    <col min="5359" max="5359" width="9.140625" style="26"/>
    <col min="5360" max="5360" width="7.42578125" style="26" customWidth="1"/>
    <col min="5361" max="5361" width="7.85546875" style="26" customWidth="1"/>
    <col min="5362" max="5364" width="7.42578125" style="26" customWidth="1"/>
    <col min="5365" max="5365" width="9.140625" style="26"/>
    <col min="5366" max="5366" width="7.42578125" style="26" customWidth="1"/>
    <col min="5367" max="5367" width="7.85546875" style="26" customWidth="1"/>
    <col min="5368" max="5370" width="7.42578125" style="26" customWidth="1"/>
    <col min="5371" max="5371" width="9.140625" style="26"/>
    <col min="5372" max="5372" width="7.42578125" style="26" customWidth="1"/>
    <col min="5373" max="5373" width="7.85546875" style="26" customWidth="1"/>
    <col min="5374" max="5374" width="7.42578125" style="26" customWidth="1"/>
    <col min="5375" max="5610" width="9.140625" style="26"/>
    <col min="5611" max="5611" width="3" style="26" bestFit="1" customWidth="1"/>
    <col min="5612" max="5612" width="18.140625" style="26" customWidth="1"/>
    <col min="5613" max="5614" width="7.42578125" style="26" customWidth="1"/>
    <col min="5615" max="5615" width="9.140625" style="26"/>
    <col min="5616" max="5616" width="7.42578125" style="26" customWidth="1"/>
    <col min="5617" max="5617" width="7.85546875" style="26" customWidth="1"/>
    <col min="5618" max="5620" width="7.42578125" style="26" customWidth="1"/>
    <col min="5621" max="5621" width="9.140625" style="26"/>
    <col min="5622" max="5622" width="7.42578125" style="26" customWidth="1"/>
    <col min="5623" max="5623" width="7.85546875" style="26" customWidth="1"/>
    <col min="5624" max="5626" width="7.42578125" style="26" customWidth="1"/>
    <col min="5627" max="5627" width="9.140625" style="26"/>
    <col min="5628" max="5628" width="7.42578125" style="26" customWidth="1"/>
    <col min="5629" max="5629" width="7.85546875" style="26" customWidth="1"/>
    <col min="5630" max="5630" width="7.42578125" style="26" customWidth="1"/>
    <col min="5631" max="5866" width="9.140625" style="26"/>
    <col min="5867" max="5867" width="3" style="26" bestFit="1" customWidth="1"/>
    <col min="5868" max="5868" width="18.140625" style="26" customWidth="1"/>
    <col min="5869" max="5870" width="7.42578125" style="26" customWidth="1"/>
    <col min="5871" max="5871" width="9.140625" style="26"/>
    <col min="5872" max="5872" width="7.42578125" style="26" customWidth="1"/>
    <col min="5873" max="5873" width="7.85546875" style="26" customWidth="1"/>
    <col min="5874" max="5876" width="7.42578125" style="26" customWidth="1"/>
    <col min="5877" max="5877" width="9.140625" style="26"/>
    <col min="5878" max="5878" width="7.42578125" style="26" customWidth="1"/>
    <col min="5879" max="5879" width="7.85546875" style="26" customWidth="1"/>
    <col min="5880" max="5882" width="7.42578125" style="26" customWidth="1"/>
    <col min="5883" max="5883" width="9.140625" style="26"/>
    <col min="5884" max="5884" width="7.42578125" style="26" customWidth="1"/>
    <col min="5885" max="5885" width="7.85546875" style="26" customWidth="1"/>
    <col min="5886" max="5886" width="7.42578125" style="26" customWidth="1"/>
    <col min="5887" max="6122" width="9.140625" style="26"/>
    <col min="6123" max="6123" width="3" style="26" bestFit="1" customWidth="1"/>
    <col min="6124" max="6124" width="18.140625" style="26" customWidth="1"/>
    <col min="6125" max="6126" width="7.42578125" style="26" customWidth="1"/>
    <col min="6127" max="6127" width="9.140625" style="26"/>
    <col min="6128" max="6128" width="7.42578125" style="26" customWidth="1"/>
    <col min="6129" max="6129" width="7.85546875" style="26" customWidth="1"/>
    <col min="6130" max="6132" width="7.42578125" style="26" customWidth="1"/>
    <col min="6133" max="6133" width="9.140625" style="26"/>
    <col min="6134" max="6134" width="7.42578125" style="26" customWidth="1"/>
    <col min="6135" max="6135" width="7.85546875" style="26" customWidth="1"/>
    <col min="6136" max="6138" width="7.42578125" style="26" customWidth="1"/>
    <col min="6139" max="6139" width="9.140625" style="26"/>
    <col min="6140" max="6140" width="7.42578125" style="26" customWidth="1"/>
    <col min="6141" max="6141" width="7.85546875" style="26" customWidth="1"/>
    <col min="6142" max="6142" width="7.42578125" style="26" customWidth="1"/>
    <col min="6143" max="6378" width="9.140625" style="26"/>
    <col min="6379" max="6379" width="3" style="26" bestFit="1" customWidth="1"/>
    <col min="6380" max="6380" width="18.140625" style="26" customWidth="1"/>
    <col min="6381" max="6382" width="7.42578125" style="26" customWidth="1"/>
    <col min="6383" max="6383" width="9.140625" style="26"/>
    <col min="6384" max="6384" width="7.42578125" style="26" customWidth="1"/>
    <col min="6385" max="6385" width="7.85546875" style="26" customWidth="1"/>
    <col min="6386" max="6388" width="7.42578125" style="26" customWidth="1"/>
    <col min="6389" max="6389" width="9.140625" style="26"/>
    <col min="6390" max="6390" width="7.42578125" style="26" customWidth="1"/>
    <col min="6391" max="6391" width="7.85546875" style="26" customWidth="1"/>
    <col min="6392" max="6394" width="7.42578125" style="26" customWidth="1"/>
    <col min="6395" max="6395" width="9.140625" style="26"/>
    <col min="6396" max="6396" width="7.42578125" style="26" customWidth="1"/>
    <col min="6397" max="6397" width="7.85546875" style="26" customWidth="1"/>
    <col min="6398" max="6398" width="7.42578125" style="26" customWidth="1"/>
    <col min="6399" max="6634" width="9.140625" style="26"/>
    <col min="6635" max="6635" width="3" style="26" bestFit="1" customWidth="1"/>
    <col min="6636" max="6636" width="18.140625" style="26" customWidth="1"/>
    <col min="6637" max="6638" width="7.42578125" style="26" customWidth="1"/>
    <col min="6639" max="6639" width="9.140625" style="26"/>
    <col min="6640" max="6640" width="7.42578125" style="26" customWidth="1"/>
    <col min="6641" max="6641" width="7.85546875" style="26" customWidth="1"/>
    <col min="6642" max="6644" width="7.42578125" style="26" customWidth="1"/>
    <col min="6645" max="6645" width="9.140625" style="26"/>
    <col min="6646" max="6646" width="7.42578125" style="26" customWidth="1"/>
    <col min="6647" max="6647" width="7.85546875" style="26" customWidth="1"/>
    <col min="6648" max="6650" width="7.42578125" style="26" customWidth="1"/>
    <col min="6651" max="6651" width="9.140625" style="26"/>
    <col min="6652" max="6652" width="7.42578125" style="26" customWidth="1"/>
    <col min="6653" max="6653" width="7.85546875" style="26" customWidth="1"/>
    <col min="6654" max="6654" width="7.42578125" style="26" customWidth="1"/>
    <col min="6655" max="6890" width="9.140625" style="26"/>
    <col min="6891" max="6891" width="3" style="26" bestFit="1" customWidth="1"/>
    <col min="6892" max="6892" width="18.140625" style="26" customWidth="1"/>
    <col min="6893" max="6894" width="7.42578125" style="26" customWidth="1"/>
    <col min="6895" max="6895" width="9.140625" style="26"/>
    <col min="6896" max="6896" width="7.42578125" style="26" customWidth="1"/>
    <col min="6897" max="6897" width="7.85546875" style="26" customWidth="1"/>
    <col min="6898" max="6900" width="7.42578125" style="26" customWidth="1"/>
    <col min="6901" max="6901" width="9.140625" style="26"/>
    <col min="6902" max="6902" width="7.42578125" style="26" customWidth="1"/>
    <col min="6903" max="6903" width="7.85546875" style="26" customWidth="1"/>
    <col min="6904" max="6906" width="7.42578125" style="26" customWidth="1"/>
    <col min="6907" max="6907" width="9.140625" style="26"/>
    <col min="6908" max="6908" width="7.42578125" style="26" customWidth="1"/>
    <col min="6909" max="6909" width="7.85546875" style="26" customWidth="1"/>
    <col min="6910" max="6910" width="7.42578125" style="26" customWidth="1"/>
    <col min="6911" max="7146" width="9.140625" style="26"/>
    <col min="7147" max="7147" width="3" style="26" bestFit="1" customWidth="1"/>
    <col min="7148" max="7148" width="18.140625" style="26" customWidth="1"/>
    <col min="7149" max="7150" width="7.42578125" style="26" customWidth="1"/>
    <col min="7151" max="7151" width="9.140625" style="26"/>
    <col min="7152" max="7152" width="7.42578125" style="26" customWidth="1"/>
    <col min="7153" max="7153" width="7.85546875" style="26" customWidth="1"/>
    <col min="7154" max="7156" width="7.42578125" style="26" customWidth="1"/>
    <col min="7157" max="7157" width="9.140625" style="26"/>
    <col min="7158" max="7158" width="7.42578125" style="26" customWidth="1"/>
    <col min="7159" max="7159" width="7.85546875" style="26" customWidth="1"/>
    <col min="7160" max="7162" width="7.42578125" style="26" customWidth="1"/>
    <col min="7163" max="7163" width="9.140625" style="26"/>
    <col min="7164" max="7164" width="7.42578125" style="26" customWidth="1"/>
    <col min="7165" max="7165" width="7.85546875" style="26" customWidth="1"/>
    <col min="7166" max="7166" width="7.42578125" style="26" customWidth="1"/>
    <col min="7167" max="7402" width="9.140625" style="26"/>
    <col min="7403" max="7403" width="3" style="26" bestFit="1" customWidth="1"/>
    <col min="7404" max="7404" width="18.140625" style="26" customWidth="1"/>
    <col min="7405" max="7406" width="7.42578125" style="26" customWidth="1"/>
    <col min="7407" max="7407" width="9.140625" style="26"/>
    <col min="7408" max="7408" width="7.42578125" style="26" customWidth="1"/>
    <col min="7409" max="7409" width="7.85546875" style="26" customWidth="1"/>
    <col min="7410" max="7412" width="7.42578125" style="26" customWidth="1"/>
    <col min="7413" max="7413" width="9.140625" style="26"/>
    <col min="7414" max="7414" width="7.42578125" style="26" customWidth="1"/>
    <col min="7415" max="7415" width="7.85546875" style="26" customWidth="1"/>
    <col min="7416" max="7418" width="7.42578125" style="26" customWidth="1"/>
    <col min="7419" max="7419" width="9.140625" style="26"/>
    <col min="7420" max="7420" width="7.42578125" style="26" customWidth="1"/>
    <col min="7421" max="7421" width="7.85546875" style="26" customWidth="1"/>
    <col min="7422" max="7422" width="7.42578125" style="26" customWidth="1"/>
    <col min="7423" max="7658" width="9.140625" style="26"/>
    <col min="7659" max="7659" width="3" style="26" bestFit="1" customWidth="1"/>
    <col min="7660" max="7660" width="18.140625" style="26" customWidth="1"/>
    <col min="7661" max="7662" width="7.42578125" style="26" customWidth="1"/>
    <col min="7663" max="7663" width="9.140625" style="26"/>
    <col min="7664" max="7664" width="7.42578125" style="26" customWidth="1"/>
    <col min="7665" max="7665" width="7.85546875" style="26" customWidth="1"/>
    <col min="7666" max="7668" width="7.42578125" style="26" customWidth="1"/>
    <col min="7669" max="7669" width="9.140625" style="26"/>
    <col min="7670" max="7670" width="7.42578125" style="26" customWidth="1"/>
    <col min="7671" max="7671" width="7.85546875" style="26" customWidth="1"/>
    <col min="7672" max="7674" width="7.42578125" style="26" customWidth="1"/>
    <col min="7675" max="7675" width="9.140625" style="26"/>
    <col min="7676" max="7676" width="7.42578125" style="26" customWidth="1"/>
    <col min="7677" max="7677" width="7.85546875" style="26" customWidth="1"/>
    <col min="7678" max="7678" width="7.42578125" style="26" customWidth="1"/>
    <col min="7679" max="7914" width="9.140625" style="26"/>
    <col min="7915" max="7915" width="3" style="26" bestFit="1" customWidth="1"/>
    <col min="7916" max="7916" width="18.140625" style="26" customWidth="1"/>
    <col min="7917" max="7918" width="7.42578125" style="26" customWidth="1"/>
    <col min="7919" max="7919" width="9.140625" style="26"/>
    <col min="7920" max="7920" width="7.42578125" style="26" customWidth="1"/>
    <col min="7921" max="7921" width="7.85546875" style="26" customWidth="1"/>
    <col min="7922" max="7924" width="7.42578125" style="26" customWidth="1"/>
    <col min="7925" max="7925" width="9.140625" style="26"/>
    <col min="7926" max="7926" width="7.42578125" style="26" customWidth="1"/>
    <col min="7927" max="7927" width="7.85546875" style="26" customWidth="1"/>
    <col min="7928" max="7930" width="7.42578125" style="26" customWidth="1"/>
    <col min="7931" max="7931" width="9.140625" style="26"/>
    <col min="7932" max="7932" width="7.42578125" style="26" customWidth="1"/>
    <col min="7933" max="7933" width="7.85546875" style="26" customWidth="1"/>
    <col min="7934" max="7934" width="7.42578125" style="26" customWidth="1"/>
    <col min="7935" max="8170" width="9.140625" style="26"/>
    <col min="8171" max="8171" width="3" style="26" bestFit="1" customWidth="1"/>
    <col min="8172" max="8172" width="18.140625" style="26" customWidth="1"/>
    <col min="8173" max="8174" width="7.42578125" style="26" customWidth="1"/>
    <col min="8175" max="8175" width="9.140625" style="26"/>
    <col min="8176" max="8176" width="7.42578125" style="26" customWidth="1"/>
    <col min="8177" max="8177" width="7.85546875" style="26" customWidth="1"/>
    <col min="8178" max="8180" width="7.42578125" style="26" customWidth="1"/>
    <col min="8181" max="8181" width="9.140625" style="26"/>
    <col min="8182" max="8182" width="7.42578125" style="26" customWidth="1"/>
    <col min="8183" max="8183" width="7.85546875" style="26" customWidth="1"/>
    <col min="8184" max="8186" width="7.42578125" style="26" customWidth="1"/>
    <col min="8187" max="8187" width="9.140625" style="26"/>
    <col min="8188" max="8188" width="7.42578125" style="26" customWidth="1"/>
    <col min="8189" max="8189" width="7.85546875" style="26" customWidth="1"/>
    <col min="8190" max="8190" width="7.42578125" style="26" customWidth="1"/>
    <col min="8191" max="8426" width="9.140625" style="26"/>
    <col min="8427" max="8427" width="3" style="26" bestFit="1" customWidth="1"/>
    <col min="8428" max="8428" width="18.140625" style="26" customWidth="1"/>
    <col min="8429" max="8430" width="7.42578125" style="26" customWidth="1"/>
    <col min="8431" max="8431" width="9.140625" style="26"/>
    <col min="8432" max="8432" width="7.42578125" style="26" customWidth="1"/>
    <col min="8433" max="8433" width="7.85546875" style="26" customWidth="1"/>
    <col min="8434" max="8436" width="7.42578125" style="26" customWidth="1"/>
    <col min="8437" max="8437" width="9.140625" style="26"/>
    <col min="8438" max="8438" width="7.42578125" style="26" customWidth="1"/>
    <col min="8439" max="8439" width="7.85546875" style="26" customWidth="1"/>
    <col min="8440" max="8442" width="7.42578125" style="26" customWidth="1"/>
    <col min="8443" max="8443" width="9.140625" style="26"/>
    <col min="8444" max="8444" width="7.42578125" style="26" customWidth="1"/>
    <col min="8445" max="8445" width="7.85546875" style="26" customWidth="1"/>
    <col min="8446" max="8446" width="7.42578125" style="26" customWidth="1"/>
    <col min="8447" max="8682" width="9.140625" style="26"/>
    <col min="8683" max="8683" width="3" style="26" bestFit="1" customWidth="1"/>
    <col min="8684" max="8684" width="18.140625" style="26" customWidth="1"/>
    <col min="8685" max="8686" width="7.42578125" style="26" customWidth="1"/>
    <col min="8687" max="8687" width="9.140625" style="26"/>
    <col min="8688" max="8688" width="7.42578125" style="26" customWidth="1"/>
    <col min="8689" max="8689" width="7.85546875" style="26" customWidth="1"/>
    <col min="8690" max="8692" width="7.42578125" style="26" customWidth="1"/>
    <col min="8693" max="8693" width="9.140625" style="26"/>
    <col min="8694" max="8694" width="7.42578125" style="26" customWidth="1"/>
    <col min="8695" max="8695" width="7.85546875" style="26" customWidth="1"/>
    <col min="8696" max="8698" width="7.42578125" style="26" customWidth="1"/>
    <col min="8699" max="8699" width="9.140625" style="26"/>
    <col min="8700" max="8700" width="7.42578125" style="26" customWidth="1"/>
    <col min="8701" max="8701" width="7.85546875" style="26" customWidth="1"/>
    <col min="8702" max="8702" width="7.42578125" style="26" customWidth="1"/>
    <col min="8703" max="8938" width="9.140625" style="26"/>
    <col min="8939" max="8939" width="3" style="26" bestFit="1" customWidth="1"/>
    <col min="8940" max="8940" width="18.140625" style="26" customWidth="1"/>
    <col min="8941" max="8942" width="7.42578125" style="26" customWidth="1"/>
    <col min="8943" max="8943" width="9.140625" style="26"/>
    <col min="8944" max="8944" width="7.42578125" style="26" customWidth="1"/>
    <col min="8945" max="8945" width="7.85546875" style="26" customWidth="1"/>
    <col min="8946" max="8948" width="7.42578125" style="26" customWidth="1"/>
    <col min="8949" max="8949" width="9.140625" style="26"/>
    <col min="8950" max="8950" width="7.42578125" style="26" customWidth="1"/>
    <col min="8951" max="8951" width="7.85546875" style="26" customWidth="1"/>
    <col min="8952" max="8954" width="7.42578125" style="26" customWidth="1"/>
    <col min="8955" max="8955" width="9.140625" style="26"/>
    <col min="8956" max="8956" width="7.42578125" style="26" customWidth="1"/>
    <col min="8957" max="8957" width="7.85546875" style="26" customWidth="1"/>
    <col min="8958" max="8958" width="7.42578125" style="26" customWidth="1"/>
    <col min="8959" max="9194" width="9.140625" style="26"/>
    <col min="9195" max="9195" width="3" style="26" bestFit="1" customWidth="1"/>
    <col min="9196" max="9196" width="18.140625" style="26" customWidth="1"/>
    <col min="9197" max="9198" width="7.42578125" style="26" customWidth="1"/>
    <col min="9199" max="9199" width="9.140625" style="26"/>
    <col min="9200" max="9200" width="7.42578125" style="26" customWidth="1"/>
    <col min="9201" max="9201" width="7.85546875" style="26" customWidth="1"/>
    <col min="9202" max="9204" width="7.42578125" style="26" customWidth="1"/>
    <col min="9205" max="9205" width="9.140625" style="26"/>
    <col min="9206" max="9206" width="7.42578125" style="26" customWidth="1"/>
    <col min="9207" max="9207" width="7.85546875" style="26" customWidth="1"/>
    <col min="9208" max="9210" width="7.42578125" style="26" customWidth="1"/>
    <col min="9211" max="9211" width="9.140625" style="26"/>
    <col min="9212" max="9212" width="7.42578125" style="26" customWidth="1"/>
    <col min="9213" max="9213" width="7.85546875" style="26" customWidth="1"/>
    <col min="9214" max="9214" width="7.42578125" style="26" customWidth="1"/>
    <col min="9215" max="9450" width="9.140625" style="26"/>
    <col min="9451" max="9451" width="3" style="26" bestFit="1" customWidth="1"/>
    <col min="9452" max="9452" width="18.140625" style="26" customWidth="1"/>
    <col min="9453" max="9454" width="7.42578125" style="26" customWidth="1"/>
    <col min="9455" max="9455" width="9.140625" style="26"/>
    <col min="9456" max="9456" width="7.42578125" style="26" customWidth="1"/>
    <col min="9457" max="9457" width="7.85546875" style="26" customWidth="1"/>
    <col min="9458" max="9460" width="7.42578125" style="26" customWidth="1"/>
    <col min="9461" max="9461" width="9.140625" style="26"/>
    <col min="9462" max="9462" width="7.42578125" style="26" customWidth="1"/>
    <col min="9463" max="9463" width="7.85546875" style="26" customWidth="1"/>
    <col min="9464" max="9466" width="7.42578125" style="26" customWidth="1"/>
    <col min="9467" max="9467" width="9.140625" style="26"/>
    <col min="9468" max="9468" width="7.42578125" style="26" customWidth="1"/>
    <col min="9469" max="9469" width="7.85546875" style="26" customWidth="1"/>
    <col min="9470" max="9470" width="7.42578125" style="26" customWidth="1"/>
    <col min="9471" max="9706" width="9.140625" style="26"/>
    <col min="9707" max="9707" width="3" style="26" bestFit="1" customWidth="1"/>
    <col min="9708" max="9708" width="18.140625" style="26" customWidth="1"/>
    <col min="9709" max="9710" width="7.42578125" style="26" customWidth="1"/>
    <col min="9711" max="9711" width="9.140625" style="26"/>
    <col min="9712" max="9712" width="7.42578125" style="26" customWidth="1"/>
    <col min="9713" max="9713" width="7.85546875" style="26" customWidth="1"/>
    <col min="9714" max="9716" width="7.42578125" style="26" customWidth="1"/>
    <col min="9717" max="9717" width="9.140625" style="26"/>
    <col min="9718" max="9718" width="7.42578125" style="26" customWidth="1"/>
    <col min="9719" max="9719" width="7.85546875" style="26" customWidth="1"/>
    <col min="9720" max="9722" width="7.42578125" style="26" customWidth="1"/>
    <col min="9723" max="9723" width="9.140625" style="26"/>
    <col min="9724" max="9724" width="7.42578125" style="26" customWidth="1"/>
    <col min="9725" max="9725" width="7.85546875" style="26" customWidth="1"/>
    <col min="9726" max="9726" width="7.42578125" style="26" customWidth="1"/>
    <col min="9727" max="9962" width="9.140625" style="26"/>
    <col min="9963" max="9963" width="3" style="26" bestFit="1" customWidth="1"/>
    <col min="9964" max="9964" width="18.140625" style="26" customWidth="1"/>
    <col min="9965" max="9966" width="7.42578125" style="26" customWidth="1"/>
    <col min="9967" max="9967" width="9.140625" style="26"/>
    <col min="9968" max="9968" width="7.42578125" style="26" customWidth="1"/>
    <col min="9969" max="9969" width="7.85546875" style="26" customWidth="1"/>
    <col min="9970" max="9972" width="7.42578125" style="26" customWidth="1"/>
    <col min="9973" max="9973" width="9.140625" style="26"/>
    <col min="9974" max="9974" width="7.42578125" style="26" customWidth="1"/>
    <col min="9975" max="9975" width="7.85546875" style="26" customWidth="1"/>
    <col min="9976" max="9978" width="7.42578125" style="26" customWidth="1"/>
    <col min="9979" max="9979" width="9.140625" style="26"/>
    <col min="9980" max="9980" width="7.42578125" style="26" customWidth="1"/>
    <col min="9981" max="9981" width="7.85546875" style="26" customWidth="1"/>
    <col min="9982" max="9982" width="7.42578125" style="26" customWidth="1"/>
    <col min="9983" max="10218" width="9.140625" style="26"/>
    <col min="10219" max="10219" width="3" style="26" bestFit="1" customWidth="1"/>
    <col min="10220" max="10220" width="18.140625" style="26" customWidth="1"/>
    <col min="10221" max="10222" width="7.42578125" style="26" customWidth="1"/>
    <col min="10223" max="10223" width="9.140625" style="26"/>
    <col min="10224" max="10224" width="7.42578125" style="26" customWidth="1"/>
    <col min="10225" max="10225" width="7.85546875" style="26" customWidth="1"/>
    <col min="10226" max="10228" width="7.42578125" style="26" customWidth="1"/>
    <col min="10229" max="10229" width="9.140625" style="26"/>
    <col min="10230" max="10230" width="7.42578125" style="26" customWidth="1"/>
    <col min="10231" max="10231" width="7.85546875" style="26" customWidth="1"/>
    <col min="10232" max="10234" width="7.42578125" style="26" customWidth="1"/>
    <col min="10235" max="10235" width="9.140625" style="26"/>
    <col min="10236" max="10236" width="7.42578125" style="26" customWidth="1"/>
    <col min="10237" max="10237" width="7.85546875" style="26" customWidth="1"/>
    <col min="10238" max="10238" width="7.42578125" style="26" customWidth="1"/>
    <col min="10239" max="10474" width="9.140625" style="26"/>
    <col min="10475" max="10475" width="3" style="26" bestFit="1" customWidth="1"/>
    <col min="10476" max="10476" width="18.140625" style="26" customWidth="1"/>
    <col min="10477" max="10478" width="7.42578125" style="26" customWidth="1"/>
    <col min="10479" max="10479" width="9.140625" style="26"/>
    <col min="10480" max="10480" width="7.42578125" style="26" customWidth="1"/>
    <col min="10481" max="10481" width="7.85546875" style="26" customWidth="1"/>
    <col min="10482" max="10484" width="7.42578125" style="26" customWidth="1"/>
    <col min="10485" max="10485" width="9.140625" style="26"/>
    <col min="10486" max="10486" width="7.42578125" style="26" customWidth="1"/>
    <col min="10487" max="10487" width="7.85546875" style="26" customWidth="1"/>
    <col min="10488" max="10490" width="7.42578125" style="26" customWidth="1"/>
    <col min="10491" max="10491" width="9.140625" style="26"/>
    <col min="10492" max="10492" width="7.42578125" style="26" customWidth="1"/>
    <col min="10493" max="10493" width="7.85546875" style="26" customWidth="1"/>
    <col min="10494" max="10494" width="7.42578125" style="26" customWidth="1"/>
    <col min="10495" max="10730" width="9.140625" style="26"/>
    <col min="10731" max="10731" width="3" style="26" bestFit="1" customWidth="1"/>
    <col min="10732" max="10732" width="18.140625" style="26" customWidth="1"/>
    <col min="10733" max="10734" width="7.42578125" style="26" customWidth="1"/>
    <col min="10735" max="10735" width="9.140625" style="26"/>
    <col min="10736" max="10736" width="7.42578125" style="26" customWidth="1"/>
    <col min="10737" max="10737" width="7.85546875" style="26" customWidth="1"/>
    <col min="10738" max="10740" width="7.42578125" style="26" customWidth="1"/>
    <col min="10741" max="10741" width="9.140625" style="26"/>
    <col min="10742" max="10742" width="7.42578125" style="26" customWidth="1"/>
    <col min="10743" max="10743" width="7.85546875" style="26" customWidth="1"/>
    <col min="10744" max="10746" width="7.42578125" style="26" customWidth="1"/>
    <col min="10747" max="10747" width="9.140625" style="26"/>
    <col min="10748" max="10748" width="7.42578125" style="26" customWidth="1"/>
    <col min="10749" max="10749" width="7.85546875" style="26" customWidth="1"/>
    <col min="10750" max="10750" width="7.42578125" style="26" customWidth="1"/>
    <col min="10751" max="10986" width="9.140625" style="26"/>
    <col min="10987" max="10987" width="3" style="26" bestFit="1" customWidth="1"/>
    <col min="10988" max="10988" width="18.140625" style="26" customWidth="1"/>
    <col min="10989" max="10990" width="7.42578125" style="26" customWidth="1"/>
    <col min="10991" max="10991" width="9.140625" style="26"/>
    <col min="10992" max="10992" width="7.42578125" style="26" customWidth="1"/>
    <col min="10993" max="10993" width="7.85546875" style="26" customWidth="1"/>
    <col min="10994" max="10996" width="7.42578125" style="26" customWidth="1"/>
    <col min="10997" max="10997" width="9.140625" style="26"/>
    <col min="10998" max="10998" width="7.42578125" style="26" customWidth="1"/>
    <col min="10999" max="10999" width="7.85546875" style="26" customWidth="1"/>
    <col min="11000" max="11002" width="7.42578125" style="26" customWidth="1"/>
    <col min="11003" max="11003" width="9.140625" style="26"/>
    <col min="11004" max="11004" width="7.42578125" style="26" customWidth="1"/>
    <col min="11005" max="11005" width="7.85546875" style="26" customWidth="1"/>
    <col min="11006" max="11006" width="7.42578125" style="26" customWidth="1"/>
    <col min="11007" max="11242" width="9.140625" style="26"/>
    <col min="11243" max="11243" width="3" style="26" bestFit="1" customWidth="1"/>
    <col min="11244" max="11244" width="18.140625" style="26" customWidth="1"/>
    <col min="11245" max="11246" width="7.42578125" style="26" customWidth="1"/>
    <col min="11247" max="11247" width="9.140625" style="26"/>
    <col min="11248" max="11248" width="7.42578125" style="26" customWidth="1"/>
    <col min="11249" max="11249" width="7.85546875" style="26" customWidth="1"/>
    <col min="11250" max="11252" width="7.42578125" style="26" customWidth="1"/>
    <col min="11253" max="11253" width="9.140625" style="26"/>
    <col min="11254" max="11254" width="7.42578125" style="26" customWidth="1"/>
    <col min="11255" max="11255" width="7.85546875" style="26" customWidth="1"/>
    <col min="11256" max="11258" width="7.42578125" style="26" customWidth="1"/>
    <col min="11259" max="11259" width="9.140625" style="26"/>
    <col min="11260" max="11260" width="7.42578125" style="26" customWidth="1"/>
    <col min="11261" max="11261" width="7.85546875" style="26" customWidth="1"/>
    <col min="11262" max="11262" width="7.42578125" style="26" customWidth="1"/>
    <col min="11263" max="11498" width="9.140625" style="26"/>
    <col min="11499" max="11499" width="3" style="26" bestFit="1" customWidth="1"/>
    <col min="11500" max="11500" width="18.140625" style="26" customWidth="1"/>
    <col min="11501" max="11502" width="7.42578125" style="26" customWidth="1"/>
    <col min="11503" max="11503" width="9.140625" style="26"/>
    <col min="11504" max="11504" width="7.42578125" style="26" customWidth="1"/>
    <col min="11505" max="11505" width="7.85546875" style="26" customWidth="1"/>
    <col min="11506" max="11508" width="7.42578125" style="26" customWidth="1"/>
    <col min="11509" max="11509" width="9.140625" style="26"/>
    <col min="11510" max="11510" width="7.42578125" style="26" customWidth="1"/>
    <col min="11511" max="11511" width="7.85546875" style="26" customWidth="1"/>
    <col min="11512" max="11514" width="7.42578125" style="26" customWidth="1"/>
    <col min="11515" max="11515" width="9.140625" style="26"/>
    <col min="11516" max="11516" width="7.42578125" style="26" customWidth="1"/>
    <col min="11517" max="11517" width="7.85546875" style="26" customWidth="1"/>
    <col min="11518" max="11518" width="7.42578125" style="26" customWidth="1"/>
    <col min="11519" max="11754" width="9.140625" style="26"/>
    <col min="11755" max="11755" width="3" style="26" bestFit="1" customWidth="1"/>
    <col min="11756" max="11756" width="18.140625" style="26" customWidth="1"/>
    <col min="11757" max="11758" width="7.42578125" style="26" customWidth="1"/>
    <col min="11759" max="11759" width="9.140625" style="26"/>
    <col min="11760" max="11760" width="7.42578125" style="26" customWidth="1"/>
    <col min="11761" max="11761" width="7.85546875" style="26" customWidth="1"/>
    <col min="11762" max="11764" width="7.42578125" style="26" customWidth="1"/>
    <col min="11765" max="11765" width="9.140625" style="26"/>
    <col min="11766" max="11766" width="7.42578125" style="26" customWidth="1"/>
    <col min="11767" max="11767" width="7.85546875" style="26" customWidth="1"/>
    <col min="11768" max="11770" width="7.42578125" style="26" customWidth="1"/>
    <col min="11771" max="11771" width="9.140625" style="26"/>
    <col min="11772" max="11772" width="7.42578125" style="26" customWidth="1"/>
    <col min="11773" max="11773" width="7.85546875" style="26" customWidth="1"/>
    <col min="11774" max="11774" width="7.42578125" style="26" customWidth="1"/>
    <col min="11775" max="12010" width="9.140625" style="26"/>
    <col min="12011" max="12011" width="3" style="26" bestFit="1" customWidth="1"/>
    <col min="12012" max="12012" width="18.140625" style="26" customWidth="1"/>
    <col min="12013" max="12014" width="7.42578125" style="26" customWidth="1"/>
    <col min="12015" max="12015" width="9.140625" style="26"/>
    <col min="12016" max="12016" width="7.42578125" style="26" customWidth="1"/>
    <col min="12017" max="12017" width="7.85546875" style="26" customWidth="1"/>
    <col min="12018" max="12020" width="7.42578125" style="26" customWidth="1"/>
    <col min="12021" max="12021" width="9.140625" style="26"/>
    <col min="12022" max="12022" width="7.42578125" style="26" customWidth="1"/>
    <col min="12023" max="12023" width="7.85546875" style="26" customWidth="1"/>
    <col min="12024" max="12026" width="7.42578125" style="26" customWidth="1"/>
    <col min="12027" max="12027" width="9.140625" style="26"/>
    <col min="12028" max="12028" width="7.42578125" style="26" customWidth="1"/>
    <col min="12029" max="12029" width="7.85546875" style="26" customWidth="1"/>
    <col min="12030" max="12030" width="7.42578125" style="26" customWidth="1"/>
    <col min="12031" max="12266" width="9.140625" style="26"/>
    <col min="12267" max="12267" width="3" style="26" bestFit="1" customWidth="1"/>
    <col min="12268" max="12268" width="18.140625" style="26" customWidth="1"/>
    <col min="12269" max="12270" width="7.42578125" style="26" customWidth="1"/>
    <col min="12271" max="12271" width="9.140625" style="26"/>
    <col min="12272" max="12272" width="7.42578125" style="26" customWidth="1"/>
    <col min="12273" max="12273" width="7.85546875" style="26" customWidth="1"/>
    <col min="12274" max="12276" width="7.42578125" style="26" customWidth="1"/>
    <col min="12277" max="12277" width="9.140625" style="26"/>
    <col min="12278" max="12278" width="7.42578125" style="26" customWidth="1"/>
    <col min="12279" max="12279" width="7.85546875" style="26" customWidth="1"/>
    <col min="12280" max="12282" width="7.42578125" style="26" customWidth="1"/>
    <col min="12283" max="12283" width="9.140625" style="26"/>
    <col min="12284" max="12284" width="7.42578125" style="26" customWidth="1"/>
    <col min="12285" max="12285" width="7.85546875" style="26" customWidth="1"/>
    <col min="12286" max="12286" width="7.42578125" style="26" customWidth="1"/>
    <col min="12287" max="12522" width="9.140625" style="26"/>
    <col min="12523" max="12523" width="3" style="26" bestFit="1" customWidth="1"/>
    <col min="12524" max="12524" width="18.140625" style="26" customWidth="1"/>
    <col min="12525" max="12526" width="7.42578125" style="26" customWidth="1"/>
    <col min="12527" max="12527" width="9.140625" style="26"/>
    <col min="12528" max="12528" width="7.42578125" style="26" customWidth="1"/>
    <col min="12529" max="12529" width="7.85546875" style="26" customWidth="1"/>
    <col min="12530" max="12532" width="7.42578125" style="26" customWidth="1"/>
    <col min="12533" max="12533" width="9.140625" style="26"/>
    <col min="12534" max="12534" width="7.42578125" style="26" customWidth="1"/>
    <col min="12535" max="12535" width="7.85546875" style="26" customWidth="1"/>
    <col min="12536" max="12538" width="7.42578125" style="26" customWidth="1"/>
    <col min="12539" max="12539" width="9.140625" style="26"/>
    <col min="12540" max="12540" width="7.42578125" style="26" customWidth="1"/>
    <col min="12541" max="12541" width="7.85546875" style="26" customWidth="1"/>
    <col min="12542" max="12542" width="7.42578125" style="26" customWidth="1"/>
    <col min="12543" max="12778" width="9.140625" style="26"/>
    <col min="12779" max="12779" width="3" style="26" bestFit="1" customWidth="1"/>
    <col min="12780" max="12780" width="18.140625" style="26" customWidth="1"/>
    <col min="12781" max="12782" width="7.42578125" style="26" customWidth="1"/>
    <col min="12783" max="12783" width="9.140625" style="26"/>
    <col min="12784" max="12784" width="7.42578125" style="26" customWidth="1"/>
    <col min="12785" max="12785" width="7.85546875" style="26" customWidth="1"/>
    <col min="12786" max="12788" width="7.42578125" style="26" customWidth="1"/>
    <col min="12789" max="12789" width="9.140625" style="26"/>
    <col min="12790" max="12790" width="7.42578125" style="26" customWidth="1"/>
    <col min="12791" max="12791" width="7.85546875" style="26" customWidth="1"/>
    <col min="12792" max="12794" width="7.42578125" style="26" customWidth="1"/>
    <col min="12795" max="12795" width="9.140625" style="26"/>
    <col min="12796" max="12796" width="7.42578125" style="26" customWidth="1"/>
    <col min="12797" max="12797" width="7.85546875" style="26" customWidth="1"/>
    <col min="12798" max="12798" width="7.42578125" style="26" customWidth="1"/>
    <col min="12799" max="13034" width="9.140625" style="26"/>
    <col min="13035" max="13035" width="3" style="26" bestFit="1" customWidth="1"/>
    <col min="13036" max="13036" width="18.140625" style="26" customWidth="1"/>
    <col min="13037" max="13038" width="7.42578125" style="26" customWidth="1"/>
    <col min="13039" max="13039" width="9.140625" style="26"/>
    <col min="13040" max="13040" width="7.42578125" style="26" customWidth="1"/>
    <col min="13041" max="13041" width="7.85546875" style="26" customWidth="1"/>
    <col min="13042" max="13044" width="7.42578125" style="26" customWidth="1"/>
    <col min="13045" max="13045" width="9.140625" style="26"/>
    <col min="13046" max="13046" width="7.42578125" style="26" customWidth="1"/>
    <col min="13047" max="13047" width="7.85546875" style="26" customWidth="1"/>
    <col min="13048" max="13050" width="7.42578125" style="26" customWidth="1"/>
    <col min="13051" max="13051" width="9.140625" style="26"/>
    <col min="13052" max="13052" width="7.42578125" style="26" customWidth="1"/>
    <col min="13053" max="13053" width="7.85546875" style="26" customWidth="1"/>
    <col min="13054" max="13054" width="7.42578125" style="26" customWidth="1"/>
    <col min="13055" max="13290" width="9.140625" style="26"/>
    <col min="13291" max="13291" width="3" style="26" bestFit="1" customWidth="1"/>
    <col min="13292" max="13292" width="18.140625" style="26" customWidth="1"/>
    <col min="13293" max="13294" width="7.42578125" style="26" customWidth="1"/>
    <col min="13295" max="13295" width="9.140625" style="26"/>
    <col min="13296" max="13296" width="7.42578125" style="26" customWidth="1"/>
    <col min="13297" max="13297" width="7.85546875" style="26" customWidth="1"/>
    <col min="13298" max="13300" width="7.42578125" style="26" customWidth="1"/>
    <col min="13301" max="13301" width="9.140625" style="26"/>
    <col min="13302" max="13302" width="7.42578125" style="26" customWidth="1"/>
    <col min="13303" max="13303" width="7.85546875" style="26" customWidth="1"/>
    <col min="13304" max="13306" width="7.42578125" style="26" customWidth="1"/>
    <col min="13307" max="13307" width="9.140625" style="26"/>
    <col min="13308" max="13308" width="7.42578125" style="26" customWidth="1"/>
    <col min="13309" max="13309" width="7.85546875" style="26" customWidth="1"/>
    <col min="13310" max="13310" width="7.42578125" style="26" customWidth="1"/>
    <col min="13311" max="13546" width="9.140625" style="26"/>
    <col min="13547" max="13547" width="3" style="26" bestFit="1" customWidth="1"/>
    <col min="13548" max="13548" width="18.140625" style="26" customWidth="1"/>
    <col min="13549" max="13550" width="7.42578125" style="26" customWidth="1"/>
    <col min="13551" max="13551" width="9.140625" style="26"/>
    <col min="13552" max="13552" width="7.42578125" style="26" customWidth="1"/>
    <col min="13553" max="13553" width="7.85546875" style="26" customWidth="1"/>
    <col min="13554" max="13556" width="7.42578125" style="26" customWidth="1"/>
    <col min="13557" max="13557" width="9.140625" style="26"/>
    <col min="13558" max="13558" width="7.42578125" style="26" customWidth="1"/>
    <col min="13559" max="13559" width="7.85546875" style="26" customWidth="1"/>
    <col min="13560" max="13562" width="7.42578125" style="26" customWidth="1"/>
    <col min="13563" max="13563" width="9.140625" style="26"/>
    <col min="13564" max="13564" width="7.42578125" style="26" customWidth="1"/>
    <col min="13565" max="13565" width="7.85546875" style="26" customWidth="1"/>
    <col min="13566" max="13566" width="7.42578125" style="26" customWidth="1"/>
    <col min="13567" max="13802" width="9.140625" style="26"/>
    <col min="13803" max="13803" width="3" style="26" bestFit="1" customWidth="1"/>
    <col min="13804" max="13804" width="18.140625" style="26" customWidth="1"/>
    <col min="13805" max="13806" width="7.42578125" style="26" customWidth="1"/>
    <col min="13807" max="13807" width="9.140625" style="26"/>
    <col min="13808" max="13808" width="7.42578125" style="26" customWidth="1"/>
    <col min="13809" max="13809" width="7.85546875" style="26" customWidth="1"/>
    <col min="13810" max="13812" width="7.42578125" style="26" customWidth="1"/>
    <col min="13813" max="13813" width="9.140625" style="26"/>
    <col min="13814" max="13814" width="7.42578125" style="26" customWidth="1"/>
    <col min="13815" max="13815" width="7.85546875" style="26" customWidth="1"/>
    <col min="13816" max="13818" width="7.42578125" style="26" customWidth="1"/>
    <col min="13819" max="13819" width="9.140625" style="26"/>
    <col min="13820" max="13820" width="7.42578125" style="26" customWidth="1"/>
    <col min="13821" max="13821" width="7.85546875" style="26" customWidth="1"/>
    <col min="13822" max="13822" width="7.42578125" style="26" customWidth="1"/>
    <col min="13823" max="14058" width="9.140625" style="26"/>
    <col min="14059" max="14059" width="3" style="26" bestFit="1" customWidth="1"/>
    <col min="14060" max="14060" width="18.140625" style="26" customWidth="1"/>
    <col min="14061" max="14062" width="7.42578125" style="26" customWidth="1"/>
    <col min="14063" max="14063" width="9.140625" style="26"/>
    <col min="14064" max="14064" width="7.42578125" style="26" customWidth="1"/>
    <col min="14065" max="14065" width="7.85546875" style="26" customWidth="1"/>
    <col min="14066" max="14068" width="7.42578125" style="26" customWidth="1"/>
    <col min="14069" max="14069" width="9.140625" style="26"/>
    <col min="14070" max="14070" width="7.42578125" style="26" customWidth="1"/>
    <col min="14071" max="14071" width="7.85546875" style="26" customWidth="1"/>
    <col min="14072" max="14074" width="7.42578125" style="26" customWidth="1"/>
    <col min="14075" max="14075" width="9.140625" style="26"/>
    <col min="14076" max="14076" width="7.42578125" style="26" customWidth="1"/>
    <col min="14077" max="14077" width="7.85546875" style="26" customWidth="1"/>
    <col min="14078" max="14078" width="7.42578125" style="26" customWidth="1"/>
    <col min="14079" max="14314" width="9.140625" style="26"/>
    <col min="14315" max="14315" width="3" style="26" bestFit="1" customWidth="1"/>
    <col min="14316" max="14316" width="18.140625" style="26" customWidth="1"/>
    <col min="14317" max="14318" width="7.42578125" style="26" customWidth="1"/>
    <col min="14319" max="14319" width="9.140625" style="26"/>
    <col min="14320" max="14320" width="7.42578125" style="26" customWidth="1"/>
    <col min="14321" max="14321" width="7.85546875" style="26" customWidth="1"/>
    <col min="14322" max="14324" width="7.42578125" style="26" customWidth="1"/>
    <col min="14325" max="14325" width="9.140625" style="26"/>
    <col min="14326" max="14326" width="7.42578125" style="26" customWidth="1"/>
    <col min="14327" max="14327" width="7.85546875" style="26" customWidth="1"/>
    <col min="14328" max="14330" width="7.42578125" style="26" customWidth="1"/>
    <col min="14331" max="14331" width="9.140625" style="26"/>
    <col min="14332" max="14332" width="7.42578125" style="26" customWidth="1"/>
    <col min="14333" max="14333" width="7.85546875" style="26" customWidth="1"/>
    <col min="14334" max="14334" width="7.42578125" style="26" customWidth="1"/>
    <col min="14335" max="14570" width="9.140625" style="26"/>
    <col min="14571" max="14571" width="3" style="26" bestFit="1" customWidth="1"/>
    <col min="14572" max="14572" width="18.140625" style="26" customWidth="1"/>
    <col min="14573" max="14574" width="7.42578125" style="26" customWidth="1"/>
    <col min="14575" max="14575" width="9.140625" style="26"/>
    <col min="14576" max="14576" width="7.42578125" style="26" customWidth="1"/>
    <col min="14577" max="14577" width="7.85546875" style="26" customWidth="1"/>
    <col min="14578" max="14580" width="7.42578125" style="26" customWidth="1"/>
    <col min="14581" max="14581" width="9.140625" style="26"/>
    <col min="14582" max="14582" width="7.42578125" style="26" customWidth="1"/>
    <col min="14583" max="14583" width="7.85546875" style="26" customWidth="1"/>
    <col min="14584" max="14586" width="7.42578125" style="26" customWidth="1"/>
    <col min="14587" max="14587" width="9.140625" style="26"/>
    <col min="14588" max="14588" width="7.42578125" style="26" customWidth="1"/>
    <col min="14589" max="14589" width="7.85546875" style="26" customWidth="1"/>
    <col min="14590" max="14590" width="7.42578125" style="26" customWidth="1"/>
    <col min="14591" max="14826" width="9.140625" style="26"/>
    <col min="14827" max="14827" width="3" style="26" bestFit="1" customWidth="1"/>
    <col min="14828" max="14828" width="18.140625" style="26" customWidth="1"/>
    <col min="14829" max="14830" width="7.42578125" style="26" customWidth="1"/>
    <col min="14831" max="14831" width="9.140625" style="26"/>
    <col min="14832" max="14832" width="7.42578125" style="26" customWidth="1"/>
    <col min="14833" max="14833" width="7.85546875" style="26" customWidth="1"/>
    <col min="14834" max="14836" width="7.42578125" style="26" customWidth="1"/>
    <col min="14837" max="14837" width="9.140625" style="26"/>
    <col min="14838" max="14838" width="7.42578125" style="26" customWidth="1"/>
    <col min="14839" max="14839" width="7.85546875" style="26" customWidth="1"/>
    <col min="14840" max="14842" width="7.42578125" style="26" customWidth="1"/>
    <col min="14843" max="14843" width="9.140625" style="26"/>
    <col min="14844" max="14844" width="7.42578125" style="26" customWidth="1"/>
    <col min="14845" max="14845" width="7.85546875" style="26" customWidth="1"/>
    <col min="14846" max="14846" width="7.42578125" style="26" customWidth="1"/>
    <col min="14847" max="15082" width="9.140625" style="26"/>
    <col min="15083" max="15083" width="3" style="26" bestFit="1" customWidth="1"/>
    <col min="15084" max="15084" width="18.140625" style="26" customWidth="1"/>
    <col min="15085" max="15086" width="7.42578125" style="26" customWidth="1"/>
    <col min="15087" max="15087" width="9.140625" style="26"/>
    <col min="15088" max="15088" width="7.42578125" style="26" customWidth="1"/>
    <col min="15089" max="15089" width="7.85546875" style="26" customWidth="1"/>
    <col min="15090" max="15092" width="7.42578125" style="26" customWidth="1"/>
    <col min="15093" max="15093" width="9.140625" style="26"/>
    <col min="15094" max="15094" width="7.42578125" style="26" customWidth="1"/>
    <col min="15095" max="15095" width="7.85546875" style="26" customWidth="1"/>
    <col min="15096" max="15098" width="7.42578125" style="26" customWidth="1"/>
    <col min="15099" max="15099" width="9.140625" style="26"/>
    <col min="15100" max="15100" width="7.42578125" style="26" customWidth="1"/>
    <col min="15101" max="15101" width="7.85546875" style="26" customWidth="1"/>
    <col min="15102" max="15102" width="7.42578125" style="26" customWidth="1"/>
    <col min="15103" max="15338" width="9.140625" style="26"/>
    <col min="15339" max="15339" width="3" style="26" bestFit="1" customWidth="1"/>
    <col min="15340" max="15340" width="18.140625" style="26" customWidth="1"/>
    <col min="15341" max="15342" width="7.42578125" style="26" customWidth="1"/>
    <col min="15343" max="15343" width="9.140625" style="26"/>
    <col min="15344" max="15344" width="7.42578125" style="26" customWidth="1"/>
    <col min="15345" max="15345" width="7.85546875" style="26" customWidth="1"/>
    <col min="15346" max="15348" width="7.42578125" style="26" customWidth="1"/>
    <col min="15349" max="15349" width="9.140625" style="26"/>
    <col min="15350" max="15350" width="7.42578125" style="26" customWidth="1"/>
    <col min="15351" max="15351" width="7.85546875" style="26" customWidth="1"/>
    <col min="15352" max="15354" width="7.42578125" style="26" customWidth="1"/>
    <col min="15355" max="15355" width="9.140625" style="26"/>
    <col min="15356" max="15356" width="7.42578125" style="26" customWidth="1"/>
    <col min="15357" max="15357" width="7.85546875" style="26" customWidth="1"/>
    <col min="15358" max="15358" width="7.42578125" style="26" customWidth="1"/>
    <col min="15359" max="15594" width="9.140625" style="26"/>
    <col min="15595" max="15595" width="3" style="26" bestFit="1" customWidth="1"/>
    <col min="15596" max="15596" width="18.140625" style="26" customWidth="1"/>
    <col min="15597" max="15598" width="7.42578125" style="26" customWidth="1"/>
    <col min="15599" max="15599" width="9.140625" style="26"/>
    <col min="15600" max="15600" width="7.42578125" style="26" customWidth="1"/>
    <col min="15601" max="15601" width="7.85546875" style="26" customWidth="1"/>
    <col min="15602" max="15604" width="7.42578125" style="26" customWidth="1"/>
    <col min="15605" max="15605" width="9.140625" style="26"/>
    <col min="15606" max="15606" width="7.42578125" style="26" customWidth="1"/>
    <col min="15607" max="15607" width="7.85546875" style="26" customWidth="1"/>
    <col min="15608" max="15610" width="7.42578125" style="26" customWidth="1"/>
    <col min="15611" max="15611" width="9.140625" style="26"/>
    <col min="15612" max="15612" width="7.42578125" style="26" customWidth="1"/>
    <col min="15613" max="15613" width="7.85546875" style="26" customWidth="1"/>
    <col min="15614" max="15614" width="7.42578125" style="26" customWidth="1"/>
    <col min="15615" max="15850" width="9.140625" style="26"/>
    <col min="15851" max="15851" width="3" style="26" bestFit="1" customWidth="1"/>
    <col min="15852" max="15852" width="18.140625" style="26" customWidth="1"/>
    <col min="15853" max="15854" width="7.42578125" style="26" customWidth="1"/>
    <col min="15855" max="15855" width="9.140625" style="26"/>
    <col min="15856" max="15856" width="7.42578125" style="26" customWidth="1"/>
    <col min="15857" max="15857" width="7.85546875" style="26" customWidth="1"/>
    <col min="15858" max="15860" width="7.42578125" style="26" customWidth="1"/>
    <col min="15861" max="15861" width="9.140625" style="26"/>
    <col min="15862" max="15862" width="7.42578125" style="26" customWidth="1"/>
    <col min="15863" max="15863" width="7.85546875" style="26" customWidth="1"/>
    <col min="15864" max="15866" width="7.42578125" style="26" customWidth="1"/>
    <col min="15867" max="15867" width="9.140625" style="26"/>
    <col min="15868" max="15868" width="7.42578125" style="26" customWidth="1"/>
    <col min="15869" max="15869" width="7.85546875" style="26" customWidth="1"/>
    <col min="15870" max="15870" width="7.42578125" style="26" customWidth="1"/>
    <col min="15871" max="16106" width="9.140625" style="26"/>
    <col min="16107" max="16107" width="3" style="26" bestFit="1" customWidth="1"/>
    <col min="16108" max="16108" width="18.140625" style="26" customWidth="1"/>
    <col min="16109" max="16110" width="7.42578125" style="26" customWidth="1"/>
    <col min="16111" max="16111" width="9.140625" style="26"/>
    <col min="16112" max="16112" width="7.42578125" style="26" customWidth="1"/>
    <col min="16113" max="16113" width="7.85546875" style="26" customWidth="1"/>
    <col min="16114" max="16116" width="7.42578125" style="26" customWidth="1"/>
    <col min="16117" max="16117" width="9.140625" style="26"/>
    <col min="16118" max="16118" width="7.42578125" style="26" customWidth="1"/>
    <col min="16119" max="16119" width="7.85546875" style="26" customWidth="1"/>
    <col min="16120" max="16122" width="7.42578125" style="26" customWidth="1"/>
    <col min="16123" max="16123" width="9.140625" style="26"/>
    <col min="16124" max="16124" width="7.42578125" style="26" customWidth="1"/>
    <col min="16125" max="16125" width="7.85546875" style="26" customWidth="1"/>
    <col min="16126" max="16126" width="7.42578125" style="26" customWidth="1"/>
    <col min="16127" max="16384" width="9.140625" style="26"/>
  </cols>
  <sheetData>
    <row r="1" spans="1:58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3" t="s">
        <v>85</v>
      </c>
      <c r="S1" s="213"/>
      <c r="T1" s="167"/>
    </row>
    <row r="2" spans="1:58" ht="15" customHeight="1">
      <c r="A2" s="188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27"/>
    </row>
    <row r="3" spans="1:58" s="72" customFormat="1">
      <c r="A3" s="82" t="s">
        <v>98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57"/>
    </row>
    <row r="4" spans="1:58" s="73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156"/>
    </row>
    <row r="5" spans="1:58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  <c r="T5" s="156"/>
    </row>
    <row r="6" spans="1:58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  <c r="T6" s="156"/>
    </row>
    <row r="7" spans="1:58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44" t="s">
        <v>52</v>
      </c>
      <c r="R7" s="245"/>
      <c r="S7" s="245"/>
      <c r="T7" s="156"/>
    </row>
    <row r="8" spans="1:58" s="77" customFormat="1" ht="53.25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78</v>
      </c>
      <c r="M8" s="163" t="s">
        <v>55</v>
      </c>
      <c r="N8" s="255"/>
      <c r="O8" s="255"/>
      <c r="P8" s="255"/>
      <c r="Q8" s="163" t="s">
        <v>53</v>
      </c>
      <c r="R8" s="175" t="s">
        <v>70</v>
      </c>
      <c r="S8" s="164" t="s">
        <v>55</v>
      </c>
      <c r="T8" s="78"/>
    </row>
    <row r="9" spans="1:58" s="77" customFormat="1" ht="10.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  <c r="T9" s="78"/>
    </row>
    <row r="10" spans="1:58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v>14.2311</v>
      </c>
      <c r="C11" s="185">
        <v>17.271599999999999</v>
      </c>
      <c r="D11" s="185">
        <v>13.585599999999999</v>
      </c>
      <c r="E11" s="185">
        <v>13.6038</v>
      </c>
      <c r="F11" s="185">
        <v>14.5815</v>
      </c>
      <c r="G11" s="185">
        <v>8.0250000000000004</v>
      </c>
      <c r="H11" s="185">
        <v>15.577299999999999</v>
      </c>
      <c r="I11" s="185">
        <v>17.312200000000001</v>
      </c>
      <c r="J11" s="185">
        <v>15.135999999999999</v>
      </c>
      <c r="K11" s="185">
        <v>14.6295</v>
      </c>
      <c r="L11" s="185">
        <v>17.533899999999999</v>
      </c>
      <c r="M11" s="185">
        <v>16.461500000000001</v>
      </c>
      <c r="N11" s="185">
        <v>5.92</v>
      </c>
      <c r="O11" s="185">
        <v>5.2546999999999997</v>
      </c>
      <c r="P11" s="185">
        <v>5.9227999999999996</v>
      </c>
      <c r="Q11" s="185">
        <v>5.9969999999999999</v>
      </c>
      <c r="R11" s="185">
        <v>5.6947999999999999</v>
      </c>
      <c r="S11" s="185">
        <v>6.0529000000000002</v>
      </c>
    </row>
    <row r="12" spans="1:58" s="33" customFormat="1" ht="51">
      <c r="A12" s="150" t="s">
        <v>22</v>
      </c>
      <c r="B12" s="97" t="s">
        <v>99</v>
      </c>
      <c r="C12" s="97" t="s">
        <v>99</v>
      </c>
      <c r="D12" s="97" t="s">
        <v>99</v>
      </c>
      <c r="E12" s="97" t="s">
        <v>99</v>
      </c>
      <c r="F12" s="97" t="s">
        <v>99</v>
      </c>
      <c r="G12" s="97" t="s">
        <v>99</v>
      </c>
      <c r="H12" s="97" t="s">
        <v>99</v>
      </c>
      <c r="I12" s="97" t="s">
        <v>99</v>
      </c>
      <c r="J12" s="97" t="s">
        <v>99</v>
      </c>
      <c r="K12" s="97" t="s">
        <v>99</v>
      </c>
      <c r="L12" s="97" t="s">
        <v>99</v>
      </c>
      <c r="M12" s="97" t="s">
        <v>99</v>
      </c>
      <c r="N12" s="97" t="s">
        <v>99</v>
      </c>
      <c r="O12" s="97" t="s">
        <v>99</v>
      </c>
      <c r="P12" s="97" t="s">
        <v>99</v>
      </c>
      <c r="Q12" s="97" t="s">
        <v>99</v>
      </c>
      <c r="R12" s="97" t="s">
        <v>99</v>
      </c>
      <c r="S12" s="97" t="s">
        <v>99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27" customFormat="1">
      <c r="A14" s="35" t="s">
        <v>24</v>
      </c>
      <c r="B14" s="97">
        <v>17.706499999999998</v>
      </c>
      <c r="C14" s="97">
        <v>18.8246</v>
      </c>
      <c r="D14" s="97">
        <v>17.3294</v>
      </c>
      <c r="E14" s="97">
        <v>17.359000000000002</v>
      </c>
      <c r="F14" s="97">
        <v>17.364899999999999</v>
      </c>
      <c r="G14" s="97">
        <v>16.091999999999999</v>
      </c>
      <c r="H14" s="97">
        <v>18.002600000000001</v>
      </c>
      <c r="I14" s="97">
        <v>18.8246</v>
      </c>
      <c r="J14" s="97">
        <v>17.7164</v>
      </c>
      <c r="K14" s="97">
        <v>17.372399999999999</v>
      </c>
      <c r="L14" s="97">
        <v>18.097899999999999</v>
      </c>
      <c r="M14" s="97">
        <v>16.091999999999999</v>
      </c>
      <c r="N14" s="97">
        <v>5.5187999999999997</v>
      </c>
      <c r="O14" s="97">
        <v>0</v>
      </c>
      <c r="P14" s="97">
        <v>5.5187999999999997</v>
      </c>
      <c r="Q14" s="97">
        <v>7.3235999999999999</v>
      </c>
      <c r="R14" s="97">
        <v>5.4848999999999997</v>
      </c>
      <c r="S14" s="97">
        <v>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 s="27" customFormat="1">
      <c r="A15" s="35" t="s">
        <v>25</v>
      </c>
      <c r="B15" s="97">
        <v>15.4526</v>
      </c>
      <c r="C15" s="97">
        <v>20.2852</v>
      </c>
      <c r="D15" s="97">
        <v>13.7608</v>
      </c>
      <c r="E15" s="97">
        <v>13.4718</v>
      </c>
      <c r="F15" s="97">
        <v>14.0992</v>
      </c>
      <c r="G15" s="97">
        <v>15.6259</v>
      </c>
      <c r="H15" s="97">
        <v>17.453700000000001</v>
      </c>
      <c r="I15" s="97">
        <v>20.2852</v>
      </c>
      <c r="J15" s="97">
        <v>16.167400000000001</v>
      </c>
      <c r="K15" s="97">
        <v>15.9056</v>
      </c>
      <c r="L15" s="97">
        <v>16.4374</v>
      </c>
      <c r="M15" s="97">
        <v>19.291</v>
      </c>
      <c r="N15" s="97">
        <v>5.6736000000000004</v>
      </c>
      <c r="O15" s="97">
        <v>0</v>
      </c>
      <c r="P15" s="97">
        <v>5.6736000000000004</v>
      </c>
      <c r="Q15" s="97">
        <v>6.0209000000000001</v>
      </c>
      <c r="R15" s="97">
        <v>5.0720999999999998</v>
      </c>
      <c r="S15" s="97">
        <v>7.7645999999999997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v>15.741099999999999</v>
      </c>
      <c r="C16" s="97">
        <v>15.885999999999999</v>
      </c>
      <c r="D16" s="97">
        <v>15.6828</v>
      </c>
      <c r="E16" s="97">
        <v>16.016300000000001</v>
      </c>
      <c r="F16" s="97">
        <v>14.8551</v>
      </c>
      <c r="G16" s="97">
        <v>13.3644</v>
      </c>
      <c r="H16" s="97">
        <v>17.201599999999999</v>
      </c>
      <c r="I16" s="97">
        <v>16.025099999999998</v>
      </c>
      <c r="J16" s="97">
        <v>17.765499999999999</v>
      </c>
      <c r="K16" s="97">
        <v>18.0335</v>
      </c>
      <c r="L16" s="97">
        <v>17.0305</v>
      </c>
      <c r="M16" s="97">
        <v>16.524699999999999</v>
      </c>
      <c r="N16" s="97">
        <v>5.5545999999999998</v>
      </c>
      <c r="O16" s="97">
        <v>3.3323</v>
      </c>
      <c r="P16" s="97">
        <v>5.6116999999999999</v>
      </c>
      <c r="Q16" s="97">
        <v>5.9741999999999997</v>
      </c>
      <c r="R16" s="97">
        <v>4.7256</v>
      </c>
      <c r="S16" s="97">
        <v>4.2724000000000002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v>17.265999999999998</v>
      </c>
      <c r="C17" s="97">
        <v>18.8888</v>
      </c>
      <c r="D17" s="97">
        <v>16.696000000000002</v>
      </c>
      <c r="E17" s="97">
        <v>19.123699999999999</v>
      </c>
      <c r="F17" s="97">
        <v>16.1569</v>
      </c>
      <c r="G17" s="97">
        <v>0</v>
      </c>
      <c r="H17" s="97">
        <v>17.265999999999998</v>
      </c>
      <c r="I17" s="97">
        <v>18.8888</v>
      </c>
      <c r="J17" s="97">
        <v>16.696000000000002</v>
      </c>
      <c r="K17" s="97">
        <v>19.123699999999999</v>
      </c>
      <c r="L17" s="97">
        <v>16.1569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v>15.8606</v>
      </c>
      <c r="C18" s="97">
        <v>17.015799999999999</v>
      </c>
      <c r="D18" s="97">
        <v>15.4681</v>
      </c>
      <c r="E18" s="97">
        <v>17.088100000000001</v>
      </c>
      <c r="F18" s="97">
        <v>15.082800000000001</v>
      </c>
      <c r="G18" s="97">
        <v>15.356400000000001</v>
      </c>
      <c r="H18" s="97">
        <v>17.0611</v>
      </c>
      <c r="I18" s="97">
        <v>17.015799999999999</v>
      </c>
      <c r="J18" s="97">
        <v>17.078800000000001</v>
      </c>
      <c r="K18" s="97">
        <v>17.088100000000001</v>
      </c>
      <c r="L18" s="97">
        <v>17.159500000000001</v>
      </c>
      <c r="M18" s="97">
        <v>15.356400000000001</v>
      </c>
      <c r="N18" s="97">
        <v>4.8202999999999996</v>
      </c>
      <c r="O18" s="97">
        <v>0</v>
      </c>
      <c r="P18" s="97">
        <v>4.8202999999999996</v>
      </c>
      <c r="Q18" s="97">
        <v>0</v>
      </c>
      <c r="R18" s="97">
        <v>4.8202999999999996</v>
      </c>
      <c r="S18" s="97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v>18.514199999999999</v>
      </c>
      <c r="C19" s="97">
        <v>18.270700000000001</v>
      </c>
      <c r="D19" s="97">
        <v>18.732399999999998</v>
      </c>
      <c r="E19" s="97">
        <v>20.241900000000001</v>
      </c>
      <c r="F19" s="97">
        <v>17.435500000000001</v>
      </c>
      <c r="G19" s="97">
        <v>29.925899999999999</v>
      </c>
      <c r="H19" s="97">
        <v>18.859100000000002</v>
      </c>
      <c r="I19" s="97">
        <v>18.270700000000001</v>
      </c>
      <c r="J19" s="97">
        <v>19.415600000000001</v>
      </c>
      <c r="K19" s="97">
        <v>21.754100000000001</v>
      </c>
      <c r="L19" s="97">
        <v>17.5806</v>
      </c>
      <c r="M19" s="97">
        <v>29.925899999999999</v>
      </c>
      <c r="N19" s="97">
        <v>6.4991000000000003</v>
      </c>
      <c r="O19" s="97">
        <v>0</v>
      </c>
      <c r="P19" s="97">
        <v>6.4991000000000003</v>
      </c>
      <c r="Q19" s="97">
        <v>6.4595000000000002</v>
      </c>
      <c r="R19" s="97">
        <v>6.75</v>
      </c>
      <c r="S19" s="97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v>15.289899999999999</v>
      </c>
      <c r="C20" s="97">
        <v>18.1174</v>
      </c>
      <c r="D20" s="97">
        <v>15.096399999999999</v>
      </c>
      <c r="E20" s="97">
        <v>16.209199999999999</v>
      </c>
      <c r="F20" s="97">
        <v>13.0342</v>
      </c>
      <c r="G20" s="97">
        <v>17.296500000000002</v>
      </c>
      <c r="H20" s="97">
        <v>17.8752</v>
      </c>
      <c r="I20" s="97">
        <v>18.1174</v>
      </c>
      <c r="J20" s="97">
        <v>17.853899999999999</v>
      </c>
      <c r="K20" s="97">
        <v>18.055199999999999</v>
      </c>
      <c r="L20" s="97">
        <v>17.384499999999999</v>
      </c>
      <c r="M20" s="97">
        <v>17.768000000000001</v>
      </c>
      <c r="N20" s="97">
        <v>5.4916999999999998</v>
      </c>
      <c r="O20" s="97">
        <v>0.01</v>
      </c>
      <c r="P20" s="97">
        <v>5.4916999999999998</v>
      </c>
      <c r="Q20" s="97">
        <v>6.0747999999999998</v>
      </c>
      <c r="R20" s="97">
        <v>5.0404</v>
      </c>
      <c r="S20" s="97">
        <v>2.5099999999999998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v>16.6524</v>
      </c>
      <c r="C21" s="97">
        <v>18.095400000000001</v>
      </c>
      <c r="D21" s="97">
        <v>16.145900000000001</v>
      </c>
      <c r="E21" s="97">
        <v>16.937899999999999</v>
      </c>
      <c r="F21" s="97">
        <v>15.392300000000001</v>
      </c>
      <c r="G21" s="97">
        <v>14.6829</v>
      </c>
      <c r="H21" s="97">
        <v>17.441099999999999</v>
      </c>
      <c r="I21" s="97">
        <v>18.095400000000001</v>
      </c>
      <c r="J21" s="97">
        <v>17.1906</v>
      </c>
      <c r="K21" s="97">
        <v>17.094999999999999</v>
      </c>
      <c r="L21" s="97">
        <v>17.670999999999999</v>
      </c>
      <c r="M21" s="97">
        <v>14.6829</v>
      </c>
      <c r="N21" s="97">
        <v>4.6093999999999999</v>
      </c>
      <c r="O21" s="97">
        <v>0</v>
      </c>
      <c r="P21" s="97">
        <v>4.6093999999999999</v>
      </c>
      <c r="Q21" s="97">
        <v>5.1772999999999998</v>
      </c>
      <c r="R21" s="97">
        <v>4.5593000000000004</v>
      </c>
      <c r="S21" s="97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5.5">
      <c r="A22" s="34" t="s">
        <v>1</v>
      </c>
      <c r="B22" s="97">
        <v>13.758100000000001</v>
      </c>
      <c r="C22" s="97">
        <v>17.148800000000001</v>
      </c>
      <c r="D22" s="97">
        <v>13.146699999999999</v>
      </c>
      <c r="E22" s="97">
        <v>13.305400000000001</v>
      </c>
      <c r="F22" s="97">
        <v>14.3409</v>
      </c>
      <c r="G22" s="97">
        <v>7.4218000000000002</v>
      </c>
      <c r="H22" s="97">
        <v>14.7453</v>
      </c>
      <c r="I22" s="97">
        <v>17.194500000000001</v>
      </c>
      <c r="J22" s="97">
        <v>14.2355</v>
      </c>
      <c r="K22" s="97">
        <v>13.8782</v>
      </c>
      <c r="L22" s="97">
        <v>17.853100000000001</v>
      </c>
      <c r="M22" s="97">
        <v>16.121700000000001</v>
      </c>
      <c r="N22" s="97">
        <v>6.3033000000000001</v>
      </c>
      <c r="O22" s="97">
        <v>6.0502000000000002</v>
      </c>
      <c r="P22" s="97">
        <v>6.3047000000000004</v>
      </c>
      <c r="Q22" s="97">
        <v>6.4531000000000001</v>
      </c>
      <c r="R22" s="97">
        <v>6.2527999999999997</v>
      </c>
      <c r="S22" s="97">
        <v>6.1021000000000001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v>15.902900000000001</v>
      </c>
      <c r="C23" s="97">
        <v>18.733799999999999</v>
      </c>
      <c r="D23" s="97">
        <v>15.0039</v>
      </c>
      <c r="E23" s="97">
        <v>17.213799999999999</v>
      </c>
      <c r="F23" s="97">
        <v>15.2277</v>
      </c>
      <c r="G23" s="97">
        <v>6.0819999999999999</v>
      </c>
      <c r="H23" s="97">
        <v>17.763999999999999</v>
      </c>
      <c r="I23" s="97">
        <v>18.733799999999999</v>
      </c>
      <c r="J23" s="97">
        <v>17.3733</v>
      </c>
      <c r="K23" s="97">
        <v>17.428999999999998</v>
      </c>
      <c r="L23" s="97">
        <v>17.317299999999999</v>
      </c>
      <c r="M23" s="97">
        <v>29.9023</v>
      </c>
      <c r="N23" s="97">
        <v>6.1837999999999997</v>
      </c>
      <c r="O23" s="97">
        <v>0</v>
      </c>
      <c r="P23" s="97">
        <v>6.1837999999999997</v>
      </c>
      <c r="Q23" s="97">
        <v>7</v>
      </c>
      <c r="R23" s="97">
        <v>6.2366000000000001</v>
      </c>
      <c r="S23" s="97">
        <v>6.08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v>31.339400000000001</v>
      </c>
      <c r="C24" s="97">
        <v>31.339400000000001</v>
      </c>
      <c r="D24" s="97">
        <v>0</v>
      </c>
      <c r="E24" s="97">
        <v>0</v>
      </c>
      <c r="F24" s="97">
        <v>0</v>
      </c>
      <c r="G24" s="97">
        <v>0</v>
      </c>
      <c r="H24" s="97">
        <v>31.339400000000001</v>
      </c>
      <c r="I24" s="97">
        <v>31.339400000000001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v>13.8887</v>
      </c>
      <c r="C25" s="97">
        <v>16.837900000000001</v>
      </c>
      <c r="D25" s="97">
        <v>13.039400000000001</v>
      </c>
      <c r="E25" s="97">
        <v>14.1396</v>
      </c>
      <c r="F25" s="97">
        <v>11.9313</v>
      </c>
      <c r="G25" s="97">
        <v>9.6296999999999997</v>
      </c>
      <c r="H25" s="97">
        <v>17.3323</v>
      </c>
      <c r="I25" s="97">
        <v>16.837900000000001</v>
      </c>
      <c r="J25" s="97">
        <v>17.558499999999999</v>
      </c>
      <c r="K25" s="97">
        <v>17.6982</v>
      </c>
      <c r="L25" s="97">
        <v>17.336400000000001</v>
      </c>
      <c r="M25" s="97">
        <v>18.8931</v>
      </c>
      <c r="N25" s="97">
        <v>5.3609999999999998</v>
      </c>
      <c r="O25" s="97">
        <v>36.5</v>
      </c>
      <c r="P25" s="97">
        <v>5.3609999999999998</v>
      </c>
      <c r="Q25" s="97">
        <v>5.2455999999999996</v>
      </c>
      <c r="R25" s="97">
        <v>5.4622999999999999</v>
      </c>
      <c r="S25" s="97">
        <v>4.7796000000000003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v>17.353000000000002</v>
      </c>
      <c r="C26" s="97">
        <v>17.825399999999998</v>
      </c>
      <c r="D26" s="97">
        <v>17.2502</v>
      </c>
      <c r="E26" s="97">
        <v>17.5975</v>
      </c>
      <c r="F26" s="97">
        <v>16.892700000000001</v>
      </c>
      <c r="G26" s="97">
        <v>13.0352</v>
      </c>
      <c r="H26" s="97">
        <v>17.364799999999999</v>
      </c>
      <c r="I26" s="97">
        <v>17.825399999999998</v>
      </c>
      <c r="J26" s="97">
        <v>17.264399999999998</v>
      </c>
      <c r="K26" s="97">
        <v>17.5975</v>
      </c>
      <c r="L26" s="97">
        <v>16.921399999999998</v>
      </c>
      <c r="M26" s="97">
        <v>13.0352</v>
      </c>
      <c r="N26" s="97">
        <v>5.1158999999999999</v>
      </c>
      <c r="O26" s="97">
        <v>0</v>
      </c>
      <c r="P26" s="97">
        <v>5.1158999999999999</v>
      </c>
      <c r="Q26" s="97">
        <v>0</v>
      </c>
      <c r="R26" s="97">
        <v>5.1158999999999999</v>
      </c>
      <c r="S26" s="97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v>16.343399999999999</v>
      </c>
      <c r="C27" s="97">
        <v>17.558299999999999</v>
      </c>
      <c r="D27" s="97">
        <v>16.050799999999999</v>
      </c>
      <c r="E27" s="97">
        <v>16.094899999999999</v>
      </c>
      <c r="F27" s="97">
        <v>16.259499999999999</v>
      </c>
      <c r="G27" s="97">
        <v>9.6910000000000007</v>
      </c>
      <c r="H27" s="97">
        <v>17.8185</v>
      </c>
      <c r="I27" s="97">
        <v>17.558299999999999</v>
      </c>
      <c r="J27" s="97">
        <v>17.892800000000001</v>
      </c>
      <c r="K27" s="97">
        <v>18.2241</v>
      </c>
      <c r="L27" s="97">
        <v>16.942299999999999</v>
      </c>
      <c r="M27" s="97">
        <v>19.8598</v>
      </c>
      <c r="N27" s="97">
        <v>6.1505999999999998</v>
      </c>
      <c r="O27" s="97">
        <v>0</v>
      </c>
      <c r="P27" s="97">
        <v>6.1505999999999998</v>
      </c>
      <c r="Q27" s="97">
        <v>6.4417999999999997</v>
      </c>
      <c r="R27" s="97">
        <v>4.3818999999999999</v>
      </c>
      <c r="S27" s="97">
        <v>4.157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v>13.99</v>
      </c>
      <c r="C28" s="97">
        <v>18.553799999999999</v>
      </c>
      <c r="D28" s="97">
        <v>12.8825</v>
      </c>
      <c r="E28" s="97">
        <v>11.7118</v>
      </c>
      <c r="F28" s="97">
        <v>18.661200000000001</v>
      </c>
      <c r="G28" s="97">
        <v>15.178599999999999</v>
      </c>
      <c r="H28" s="97">
        <v>17.2181</v>
      </c>
      <c r="I28" s="97">
        <v>18.553799999999999</v>
      </c>
      <c r="J28" s="97">
        <v>16.7408</v>
      </c>
      <c r="K28" s="97">
        <v>16.175000000000001</v>
      </c>
      <c r="L28" s="97">
        <v>18.661200000000001</v>
      </c>
      <c r="M28" s="97">
        <v>15.178599999999999</v>
      </c>
      <c r="N28" s="97">
        <v>4.7191999999999998</v>
      </c>
      <c r="O28" s="97">
        <v>0</v>
      </c>
      <c r="P28" s="97">
        <v>4.7191999999999998</v>
      </c>
      <c r="Q28" s="97">
        <v>4.7191999999999998</v>
      </c>
      <c r="R28" s="97">
        <v>0</v>
      </c>
      <c r="S28" s="97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v>15.2301</v>
      </c>
      <c r="C29" s="97">
        <v>20.065899999999999</v>
      </c>
      <c r="D29" s="97">
        <v>14.3306</v>
      </c>
      <c r="E29" s="97">
        <v>17.312799999999999</v>
      </c>
      <c r="F29" s="97">
        <v>12.961399999999999</v>
      </c>
      <c r="G29" s="97">
        <v>22.296900000000001</v>
      </c>
      <c r="H29" s="97">
        <v>18.3751</v>
      </c>
      <c r="I29" s="97">
        <v>20.065899999999999</v>
      </c>
      <c r="J29" s="97">
        <v>17.9495</v>
      </c>
      <c r="K29" s="97">
        <v>17.520600000000002</v>
      </c>
      <c r="L29" s="97">
        <v>18.187100000000001</v>
      </c>
      <c r="M29" s="97">
        <v>22.296900000000001</v>
      </c>
      <c r="N29" s="97">
        <v>4.0877999999999997</v>
      </c>
      <c r="O29" s="97">
        <v>0</v>
      </c>
      <c r="P29" s="97">
        <v>4.0877999999999997</v>
      </c>
      <c r="Q29" s="97">
        <v>7.1143000000000001</v>
      </c>
      <c r="R29" s="97">
        <v>4.016</v>
      </c>
      <c r="S29" s="97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v>15.6</v>
      </c>
      <c r="C30" s="97">
        <v>17.757300000000001</v>
      </c>
      <c r="D30" s="97">
        <v>14.500500000000001</v>
      </c>
      <c r="E30" s="97">
        <v>13.5313</v>
      </c>
      <c r="F30" s="97">
        <v>16.523499999999999</v>
      </c>
      <c r="G30" s="97">
        <v>16.156700000000001</v>
      </c>
      <c r="H30" s="97">
        <v>17.114100000000001</v>
      </c>
      <c r="I30" s="97">
        <v>17.757300000000001</v>
      </c>
      <c r="J30" s="97">
        <v>16.700099999999999</v>
      </c>
      <c r="K30" s="97">
        <v>16.519400000000001</v>
      </c>
      <c r="L30" s="97">
        <v>16.967500000000001</v>
      </c>
      <c r="M30" s="97">
        <v>19.402899999999999</v>
      </c>
      <c r="N30" s="97">
        <v>6.1327999999999996</v>
      </c>
      <c r="O30" s="97">
        <v>0</v>
      </c>
      <c r="P30" s="97">
        <v>6.1327999999999996</v>
      </c>
      <c r="Q30" s="97">
        <v>6.2186000000000003</v>
      </c>
      <c r="R30" s="97">
        <v>4.8</v>
      </c>
      <c r="S30" s="97">
        <v>2.5099999999999998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v>16.5307</v>
      </c>
      <c r="C31" s="97">
        <v>17.836200000000002</v>
      </c>
      <c r="D31" s="97">
        <v>16.1431</v>
      </c>
      <c r="E31" s="97">
        <v>16.799499999999998</v>
      </c>
      <c r="F31" s="97">
        <v>15.8796</v>
      </c>
      <c r="G31" s="97">
        <v>29.9</v>
      </c>
      <c r="H31" s="97">
        <v>17.555099999999999</v>
      </c>
      <c r="I31" s="97">
        <v>17.836200000000002</v>
      </c>
      <c r="J31" s="97">
        <v>17.4621</v>
      </c>
      <c r="K31" s="97">
        <v>17.0091</v>
      </c>
      <c r="L31" s="97">
        <v>17.6694</v>
      </c>
      <c r="M31" s="97">
        <v>29.9</v>
      </c>
      <c r="N31" s="97">
        <v>4.6627000000000001</v>
      </c>
      <c r="O31" s="97">
        <v>0</v>
      </c>
      <c r="P31" s="97">
        <v>4.6627000000000001</v>
      </c>
      <c r="Q31" s="97">
        <v>4.2998000000000003</v>
      </c>
      <c r="R31" s="97">
        <v>4.6801000000000004</v>
      </c>
      <c r="S31" s="97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v>15.626899999999999</v>
      </c>
      <c r="C32" s="97">
        <v>16.982600000000001</v>
      </c>
      <c r="D32" s="97">
        <v>15.3369</v>
      </c>
      <c r="E32" s="97">
        <v>15.3066</v>
      </c>
      <c r="F32" s="97">
        <v>15.538</v>
      </c>
      <c r="G32" s="97">
        <v>8.3719999999999999</v>
      </c>
      <c r="H32" s="97">
        <v>16.7593</v>
      </c>
      <c r="I32" s="97">
        <v>16.982600000000001</v>
      </c>
      <c r="J32" s="97">
        <v>16.7043</v>
      </c>
      <c r="K32" s="97">
        <v>16.375800000000002</v>
      </c>
      <c r="L32" s="97">
        <v>17.535900000000002</v>
      </c>
      <c r="M32" s="97">
        <v>12.556800000000001</v>
      </c>
      <c r="N32" s="97">
        <v>6.2365000000000004</v>
      </c>
      <c r="O32" s="97">
        <v>0</v>
      </c>
      <c r="P32" s="97">
        <v>6.2365000000000004</v>
      </c>
      <c r="Q32" s="97">
        <v>6.2388000000000003</v>
      </c>
      <c r="R32" s="97">
        <v>6.1203000000000003</v>
      </c>
      <c r="S32" s="97">
        <v>7.5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v>14.3642</v>
      </c>
      <c r="C33" s="97">
        <v>20.645700000000001</v>
      </c>
      <c r="D33" s="97">
        <v>13.8931</v>
      </c>
      <c r="E33" s="97">
        <v>18.145499999999998</v>
      </c>
      <c r="F33" s="97">
        <v>17.245799999999999</v>
      </c>
      <c r="G33" s="97">
        <v>6.0096999999999996</v>
      </c>
      <c r="H33" s="97">
        <v>17.660699999999999</v>
      </c>
      <c r="I33" s="97">
        <v>20.645700000000001</v>
      </c>
      <c r="J33" s="97">
        <v>17.338999999999999</v>
      </c>
      <c r="K33" s="97">
        <v>18.145499999999998</v>
      </c>
      <c r="L33" s="97">
        <v>17.245799999999999</v>
      </c>
      <c r="M33" s="97">
        <v>0</v>
      </c>
      <c r="N33" s="97">
        <v>6.0096999999999996</v>
      </c>
      <c r="O33" s="97">
        <v>0</v>
      </c>
      <c r="P33" s="97">
        <v>6.0096999999999996</v>
      </c>
      <c r="Q33" s="97">
        <v>0</v>
      </c>
      <c r="R33" s="97">
        <v>0</v>
      </c>
      <c r="S33" s="97">
        <v>6.0096999999999996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v>14.674300000000001</v>
      </c>
      <c r="C34" s="97">
        <v>18.4237</v>
      </c>
      <c r="D34" s="97">
        <v>13.528</v>
      </c>
      <c r="E34" s="97">
        <v>14.042899999999999</v>
      </c>
      <c r="F34" s="97">
        <v>12.8422</v>
      </c>
      <c r="G34" s="97">
        <v>19.243600000000001</v>
      </c>
      <c r="H34" s="97">
        <v>17.5609</v>
      </c>
      <c r="I34" s="97">
        <v>18.4237</v>
      </c>
      <c r="J34" s="97">
        <v>17.187200000000001</v>
      </c>
      <c r="K34" s="97">
        <v>16.557400000000001</v>
      </c>
      <c r="L34" s="97">
        <v>17.678100000000001</v>
      </c>
      <c r="M34" s="97">
        <v>19.243600000000001</v>
      </c>
      <c r="N34" s="97">
        <v>4.7469999999999999</v>
      </c>
      <c r="O34" s="97">
        <v>0</v>
      </c>
      <c r="P34" s="97">
        <v>4.7469999999999999</v>
      </c>
      <c r="Q34" s="97">
        <v>5.3509000000000002</v>
      </c>
      <c r="R34" s="97">
        <v>4.4396000000000004</v>
      </c>
      <c r="S34" s="97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v>10.584099999999999</v>
      </c>
      <c r="C35" s="97">
        <v>19.104099999999999</v>
      </c>
      <c r="D35" s="97">
        <v>9.6010000000000009</v>
      </c>
      <c r="E35" s="97">
        <v>7.8219000000000003</v>
      </c>
      <c r="F35" s="97">
        <v>16.996099999999998</v>
      </c>
      <c r="G35" s="97">
        <v>14.0761</v>
      </c>
      <c r="H35" s="97">
        <v>16.482099999999999</v>
      </c>
      <c r="I35" s="97">
        <v>19.104099999999999</v>
      </c>
      <c r="J35" s="97">
        <v>15.743600000000001</v>
      </c>
      <c r="K35" s="97">
        <v>14.396000000000001</v>
      </c>
      <c r="L35" s="97">
        <v>17.323699999999999</v>
      </c>
      <c r="M35" s="97">
        <v>14.0761</v>
      </c>
      <c r="N35" s="97">
        <v>5.3372000000000002</v>
      </c>
      <c r="O35" s="97">
        <v>0.01</v>
      </c>
      <c r="P35" s="97">
        <v>5.3372000000000002</v>
      </c>
      <c r="Q35" s="97">
        <v>5.3529</v>
      </c>
      <c r="R35" s="97">
        <v>3.2953000000000001</v>
      </c>
      <c r="S35" s="97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v>17.341899999999999</v>
      </c>
      <c r="C36" s="97">
        <v>18.482900000000001</v>
      </c>
      <c r="D36" s="97">
        <v>17.0458</v>
      </c>
      <c r="E36" s="97">
        <v>17.956399999999999</v>
      </c>
      <c r="F36" s="97">
        <v>16.534099999999999</v>
      </c>
      <c r="G36" s="97">
        <v>19.198499999999999</v>
      </c>
      <c r="H36" s="97">
        <v>17.624600000000001</v>
      </c>
      <c r="I36" s="97">
        <v>18.482900000000001</v>
      </c>
      <c r="J36" s="97">
        <v>17.395700000000001</v>
      </c>
      <c r="K36" s="97">
        <v>18.371200000000002</v>
      </c>
      <c r="L36" s="97">
        <v>16.855899999999998</v>
      </c>
      <c r="M36" s="97">
        <v>19.198499999999999</v>
      </c>
      <c r="N36" s="97">
        <v>4.4561000000000002</v>
      </c>
      <c r="O36" s="97">
        <v>0</v>
      </c>
      <c r="P36" s="97">
        <v>4.4561000000000002</v>
      </c>
      <c r="Q36" s="97">
        <v>4.4000000000000004</v>
      </c>
      <c r="R36" s="97">
        <v>4.49</v>
      </c>
      <c r="S36" s="97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80" customFormat="1" ht="15" customHeight="1">
      <c r="A37" s="152" t="s">
        <v>46</v>
      </c>
      <c r="B37" s="186">
        <v>17.913</v>
      </c>
      <c r="C37" s="186">
        <v>17.5474</v>
      </c>
      <c r="D37" s="186">
        <v>18.1647</v>
      </c>
      <c r="E37" s="186">
        <v>18.0426</v>
      </c>
      <c r="F37" s="186">
        <v>18.147500000000001</v>
      </c>
      <c r="G37" s="186">
        <v>19.317299999999999</v>
      </c>
      <c r="H37" s="186">
        <v>17.927299999999999</v>
      </c>
      <c r="I37" s="186">
        <v>17.5474</v>
      </c>
      <c r="J37" s="186">
        <v>18.189399999999999</v>
      </c>
      <c r="K37" s="186">
        <v>18.145099999999999</v>
      </c>
      <c r="L37" s="186">
        <v>18.147500000000001</v>
      </c>
      <c r="M37" s="186">
        <v>19.317299999999999</v>
      </c>
      <c r="N37" s="186">
        <v>6.0674000000000001</v>
      </c>
      <c r="O37" s="186">
        <v>0</v>
      </c>
      <c r="P37" s="186">
        <v>6.0674000000000001</v>
      </c>
      <c r="Q37" s="186">
        <v>6.0674000000000001</v>
      </c>
      <c r="R37" s="186">
        <v>0</v>
      </c>
      <c r="S37" s="186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13.9" customHeight="1">
      <c r="A38" s="254" t="s">
        <v>94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</row>
    <row r="39" spans="1:58" ht="29.25" customHeight="1">
      <c r="A39" s="264" t="s">
        <v>79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176"/>
    </row>
  </sheetData>
  <mergeCells count="22">
    <mergeCell ref="A39:R39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  <mergeCell ref="E7:G7"/>
    <mergeCell ref="Q7:S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F41"/>
  <sheetViews>
    <sheetView showGridLines="0" zoomScaleNormal="100" zoomScaleSheetLayoutView="100" workbookViewId="0">
      <selection activeCell="A2" sqref="A2"/>
    </sheetView>
  </sheetViews>
  <sheetFormatPr defaultRowHeight="12.75"/>
  <cols>
    <col min="1" max="1" width="17.85546875" style="86" customWidth="1"/>
    <col min="2" max="2" width="7.5703125" style="87" customWidth="1"/>
    <col min="3" max="3" width="8.5703125" style="87" customWidth="1"/>
    <col min="4" max="4" width="9.140625" style="87" customWidth="1"/>
    <col min="5" max="5" width="6.85546875" style="87" customWidth="1"/>
    <col min="6" max="6" width="9.7109375" style="87" customWidth="1"/>
    <col min="7" max="8" width="6.85546875" style="87" customWidth="1"/>
    <col min="9" max="9" width="8.42578125" style="87" customWidth="1"/>
    <col min="10" max="10" width="9.42578125" style="87" customWidth="1"/>
    <col min="11" max="11" width="6.85546875" style="87" customWidth="1"/>
    <col min="12" max="12" width="9.7109375" style="87" customWidth="1"/>
    <col min="13" max="14" width="6.85546875" style="87" customWidth="1"/>
    <col min="15" max="15" width="8.140625" style="87" customWidth="1"/>
    <col min="16" max="16" width="9.42578125" style="87" customWidth="1"/>
    <col min="17" max="17" width="6.85546875" style="87" customWidth="1"/>
    <col min="18" max="18" width="9.7109375" style="87" customWidth="1"/>
    <col min="19" max="19" width="6.85546875" style="87" customWidth="1"/>
    <col min="20" max="237" width="9.140625" style="87"/>
    <col min="238" max="238" width="3" style="87" bestFit="1" customWidth="1"/>
    <col min="239" max="239" width="17.85546875" style="87" customWidth="1"/>
    <col min="240" max="240" width="7.5703125" style="87" customWidth="1"/>
    <col min="241" max="241" width="6.85546875" style="87" customWidth="1"/>
    <col min="242" max="242" width="9.42578125" style="87" customWidth="1"/>
    <col min="243" max="243" width="6.85546875" style="87" customWidth="1"/>
    <col min="244" max="244" width="9.7109375" style="87" customWidth="1"/>
    <col min="245" max="247" width="6.85546875" style="87" customWidth="1"/>
    <col min="248" max="248" width="9.42578125" style="87" customWidth="1"/>
    <col min="249" max="249" width="6.85546875" style="87" customWidth="1"/>
    <col min="250" max="250" width="9.7109375" style="87" customWidth="1"/>
    <col min="251" max="253" width="6.85546875" style="87" customWidth="1"/>
    <col min="254" max="254" width="9.42578125" style="87" customWidth="1"/>
    <col min="255" max="255" width="6.85546875" style="87" customWidth="1"/>
    <col min="256" max="256" width="9.7109375" style="87" customWidth="1"/>
    <col min="257" max="257" width="6.85546875" style="87" customWidth="1"/>
    <col min="258" max="493" width="9.140625" style="87"/>
    <col min="494" max="494" width="3" style="87" bestFit="1" customWidth="1"/>
    <col min="495" max="495" width="17.85546875" style="87" customWidth="1"/>
    <col min="496" max="496" width="7.5703125" style="87" customWidth="1"/>
    <col min="497" max="497" width="6.85546875" style="87" customWidth="1"/>
    <col min="498" max="498" width="9.42578125" style="87" customWidth="1"/>
    <col min="499" max="499" width="6.85546875" style="87" customWidth="1"/>
    <col min="500" max="500" width="9.7109375" style="87" customWidth="1"/>
    <col min="501" max="503" width="6.85546875" style="87" customWidth="1"/>
    <col min="504" max="504" width="9.42578125" style="87" customWidth="1"/>
    <col min="505" max="505" width="6.85546875" style="87" customWidth="1"/>
    <col min="506" max="506" width="9.7109375" style="87" customWidth="1"/>
    <col min="507" max="509" width="6.85546875" style="87" customWidth="1"/>
    <col min="510" max="510" width="9.42578125" style="87" customWidth="1"/>
    <col min="511" max="511" width="6.85546875" style="87" customWidth="1"/>
    <col min="512" max="512" width="9.7109375" style="87" customWidth="1"/>
    <col min="513" max="513" width="6.85546875" style="87" customWidth="1"/>
    <col min="514" max="749" width="9.140625" style="87"/>
    <col min="750" max="750" width="3" style="87" bestFit="1" customWidth="1"/>
    <col min="751" max="751" width="17.85546875" style="87" customWidth="1"/>
    <col min="752" max="752" width="7.5703125" style="87" customWidth="1"/>
    <col min="753" max="753" width="6.85546875" style="87" customWidth="1"/>
    <col min="754" max="754" width="9.42578125" style="87" customWidth="1"/>
    <col min="755" max="755" width="6.85546875" style="87" customWidth="1"/>
    <col min="756" max="756" width="9.7109375" style="87" customWidth="1"/>
    <col min="757" max="759" width="6.85546875" style="87" customWidth="1"/>
    <col min="760" max="760" width="9.42578125" style="87" customWidth="1"/>
    <col min="761" max="761" width="6.85546875" style="87" customWidth="1"/>
    <col min="762" max="762" width="9.7109375" style="87" customWidth="1"/>
    <col min="763" max="765" width="6.85546875" style="87" customWidth="1"/>
    <col min="766" max="766" width="9.42578125" style="87" customWidth="1"/>
    <col min="767" max="767" width="6.85546875" style="87" customWidth="1"/>
    <col min="768" max="768" width="9.7109375" style="87" customWidth="1"/>
    <col min="769" max="769" width="6.85546875" style="87" customWidth="1"/>
    <col min="770" max="1005" width="9.140625" style="87"/>
    <col min="1006" max="1006" width="3" style="87" bestFit="1" customWidth="1"/>
    <col min="1007" max="1007" width="17.85546875" style="87" customWidth="1"/>
    <col min="1008" max="1008" width="7.5703125" style="87" customWidth="1"/>
    <col min="1009" max="1009" width="6.85546875" style="87" customWidth="1"/>
    <col min="1010" max="1010" width="9.42578125" style="87" customWidth="1"/>
    <col min="1011" max="1011" width="6.85546875" style="87" customWidth="1"/>
    <col min="1012" max="1012" width="9.7109375" style="87" customWidth="1"/>
    <col min="1013" max="1015" width="6.85546875" style="87" customWidth="1"/>
    <col min="1016" max="1016" width="9.42578125" style="87" customWidth="1"/>
    <col min="1017" max="1017" width="6.85546875" style="87" customWidth="1"/>
    <col min="1018" max="1018" width="9.7109375" style="87" customWidth="1"/>
    <col min="1019" max="1021" width="6.85546875" style="87" customWidth="1"/>
    <col min="1022" max="1022" width="9.42578125" style="87" customWidth="1"/>
    <col min="1023" max="1023" width="6.85546875" style="87" customWidth="1"/>
    <col min="1024" max="1024" width="9.7109375" style="87" customWidth="1"/>
    <col min="1025" max="1025" width="6.85546875" style="87" customWidth="1"/>
    <col min="1026" max="1261" width="9.140625" style="87"/>
    <col min="1262" max="1262" width="3" style="87" bestFit="1" customWidth="1"/>
    <col min="1263" max="1263" width="17.85546875" style="87" customWidth="1"/>
    <col min="1264" max="1264" width="7.5703125" style="87" customWidth="1"/>
    <col min="1265" max="1265" width="6.85546875" style="87" customWidth="1"/>
    <col min="1266" max="1266" width="9.42578125" style="87" customWidth="1"/>
    <col min="1267" max="1267" width="6.85546875" style="87" customWidth="1"/>
    <col min="1268" max="1268" width="9.7109375" style="87" customWidth="1"/>
    <col min="1269" max="1271" width="6.85546875" style="87" customWidth="1"/>
    <col min="1272" max="1272" width="9.42578125" style="87" customWidth="1"/>
    <col min="1273" max="1273" width="6.85546875" style="87" customWidth="1"/>
    <col min="1274" max="1274" width="9.7109375" style="87" customWidth="1"/>
    <col min="1275" max="1277" width="6.85546875" style="87" customWidth="1"/>
    <col min="1278" max="1278" width="9.42578125" style="87" customWidth="1"/>
    <col min="1279" max="1279" width="6.85546875" style="87" customWidth="1"/>
    <col min="1280" max="1280" width="9.7109375" style="87" customWidth="1"/>
    <col min="1281" max="1281" width="6.85546875" style="87" customWidth="1"/>
    <col min="1282" max="1517" width="9.140625" style="87"/>
    <col min="1518" max="1518" width="3" style="87" bestFit="1" customWidth="1"/>
    <col min="1519" max="1519" width="17.85546875" style="87" customWidth="1"/>
    <col min="1520" max="1520" width="7.5703125" style="87" customWidth="1"/>
    <col min="1521" max="1521" width="6.85546875" style="87" customWidth="1"/>
    <col min="1522" max="1522" width="9.42578125" style="87" customWidth="1"/>
    <col min="1523" max="1523" width="6.85546875" style="87" customWidth="1"/>
    <col min="1524" max="1524" width="9.7109375" style="87" customWidth="1"/>
    <col min="1525" max="1527" width="6.85546875" style="87" customWidth="1"/>
    <col min="1528" max="1528" width="9.42578125" style="87" customWidth="1"/>
    <col min="1529" max="1529" width="6.85546875" style="87" customWidth="1"/>
    <col min="1530" max="1530" width="9.7109375" style="87" customWidth="1"/>
    <col min="1531" max="1533" width="6.85546875" style="87" customWidth="1"/>
    <col min="1534" max="1534" width="9.42578125" style="87" customWidth="1"/>
    <col min="1535" max="1535" width="6.85546875" style="87" customWidth="1"/>
    <col min="1536" max="1536" width="9.7109375" style="87" customWidth="1"/>
    <col min="1537" max="1537" width="6.85546875" style="87" customWidth="1"/>
    <col min="1538" max="1773" width="9.140625" style="87"/>
    <col min="1774" max="1774" width="3" style="87" bestFit="1" customWidth="1"/>
    <col min="1775" max="1775" width="17.85546875" style="87" customWidth="1"/>
    <col min="1776" max="1776" width="7.5703125" style="87" customWidth="1"/>
    <col min="1777" max="1777" width="6.85546875" style="87" customWidth="1"/>
    <col min="1778" max="1778" width="9.42578125" style="87" customWidth="1"/>
    <col min="1779" max="1779" width="6.85546875" style="87" customWidth="1"/>
    <col min="1780" max="1780" width="9.7109375" style="87" customWidth="1"/>
    <col min="1781" max="1783" width="6.85546875" style="87" customWidth="1"/>
    <col min="1784" max="1784" width="9.42578125" style="87" customWidth="1"/>
    <col min="1785" max="1785" width="6.85546875" style="87" customWidth="1"/>
    <col min="1786" max="1786" width="9.7109375" style="87" customWidth="1"/>
    <col min="1787" max="1789" width="6.85546875" style="87" customWidth="1"/>
    <col min="1790" max="1790" width="9.42578125" style="87" customWidth="1"/>
    <col min="1791" max="1791" width="6.85546875" style="87" customWidth="1"/>
    <col min="1792" max="1792" width="9.7109375" style="87" customWidth="1"/>
    <col min="1793" max="1793" width="6.85546875" style="87" customWidth="1"/>
    <col min="1794" max="2029" width="9.140625" style="87"/>
    <col min="2030" max="2030" width="3" style="87" bestFit="1" customWidth="1"/>
    <col min="2031" max="2031" width="17.85546875" style="87" customWidth="1"/>
    <col min="2032" max="2032" width="7.5703125" style="87" customWidth="1"/>
    <col min="2033" max="2033" width="6.85546875" style="87" customWidth="1"/>
    <col min="2034" max="2034" width="9.42578125" style="87" customWidth="1"/>
    <col min="2035" max="2035" width="6.85546875" style="87" customWidth="1"/>
    <col min="2036" max="2036" width="9.7109375" style="87" customWidth="1"/>
    <col min="2037" max="2039" width="6.85546875" style="87" customWidth="1"/>
    <col min="2040" max="2040" width="9.42578125" style="87" customWidth="1"/>
    <col min="2041" max="2041" width="6.85546875" style="87" customWidth="1"/>
    <col min="2042" max="2042" width="9.7109375" style="87" customWidth="1"/>
    <col min="2043" max="2045" width="6.85546875" style="87" customWidth="1"/>
    <col min="2046" max="2046" width="9.42578125" style="87" customWidth="1"/>
    <col min="2047" max="2047" width="6.85546875" style="87" customWidth="1"/>
    <col min="2048" max="2048" width="9.7109375" style="87" customWidth="1"/>
    <col min="2049" max="2049" width="6.85546875" style="87" customWidth="1"/>
    <col min="2050" max="2285" width="9.140625" style="87"/>
    <col min="2286" max="2286" width="3" style="87" bestFit="1" customWidth="1"/>
    <col min="2287" max="2287" width="17.85546875" style="87" customWidth="1"/>
    <col min="2288" max="2288" width="7.5703125" style="87" customWidth="1"/>
    <col min="2289" max="2289" width="6.85546875" style="87" customWidth="1"/>
    <col min="2290" max="2290" width="9.42578125" style="87" customWidth="1"/>
    <col min="2291" max="2291" width="6.85546875" style="87" customWidth="1"/>
    <col min="2292" max="2292" width="9.7109375" style="87" customWidth="1"/>
    <col min="2293" max="2295" width="6.85546875" style="87" customWidth="1"/>
    <col min="2296" max="2296" width="9.42578125" style="87" customWidth="1"/>
    <col min="2297" max="2297" width="6.85546875" style="87" customWidth="1"/>
    <col min="2298" max="2298" width="9.7109375" style="87" customWidth="1"/>
    <col min="2299" max="2301" width="6.85546875" style="87" customWidth="1"/>
    <col min="2302" max="2302" width="9.42578125" style="87" customWidth="1"/>
    <col min="2303" max="2303" width="6.85546875" style="87" customWidth="1"/>
    <col min="2304" max="2304" width="9.7109375" style="87" customWidth="1"/>
    <col min="2305" max="2305" width="6.85546875" style="87" customWidth="1"/>
    <col min="2306" max="2541" width="9.140625" style="87"/>
    <col min="2542" max="2542" width="3" style="87" bestFit="1" customWidth="1"/>
    <col min="2543" max="2543" width="17.85546875" style="87" customWidth="1"/>
    <col min="2544" max="2544" width="7.5703125" style="87" customWidth="1"/>
    <col min="2545" max="2545" width="6.85546875" style="87" customWidth="1"/>
    <col min="2546" max="2546" width="9.42578125" style="87" customWidth="1"/>
    <col min="2547" max="2547" width="6.85546875" style="87" customWidth="1"/>
    <col min="2548" max="2548" width="9.7109375" style="87" customWidth="1"/>
    <col min="2549" max="2551" width="6.85546875" style="87" customWidth="1"/>
    <col min="2552" max="2552" width="9.42578125" style="87" customWidth="1"/>
    <col min="2553" max="2553" width="6.85546875" style="87" customWidth="1"/>
    <col min="2554" max="2554" width="9.7109375" style="87" customWidth="1"/>
    <col min="2555" max="2557" width="6.85546875" style="87" customWidth="1"/>
    <col min="2558" max="2558" width="9.42578125" style="87" customWidth="1"/>
    <col min="2559" max="2559" width="6.85546875" style="87" customWidth="1"/>
    <col min="2560" max="2560" width="9.7109375" style="87" customWidth="1"/>
    <col min="2561" max="2561" width="6.85546875" style="87" customWidth="1"/>
    <col min="2562" max="2797" width="9.140625" style="87"/>
    <col min="2798" max="2798" width="3" style="87" bestFit="1" customWidth="1"/>
    <col min="2799" max="2799" width="17.85546875" style="87" customWidth="1"/>
    <col min="2800" max="2800" width="7.5703125" style="87" customWidth="1"/>
    <col min="2801" max="2801" width="6.85546875" style="87" customWidth="1"/>
    <col min="2802" max="2802" width="9.42578125" style="87" customWidth="1"/>
    <col min="2803" max="2803" width="6.85546875" style="87" customWidth="1"/>
    <col min="2804" max="2804" width="9.7109375" style="87" customWidth="1"/>
    <col min="2805" max="2807" width="6.85546875" style="87" customWidth="1"/>
    <col min="2808" max="2808" width="9.42578125" style="87" customWidth="1"/>
    <col min="2809" max="2809" width="6.85546875" style="87" customWidth="1"/>
    <col min="2810" max="2810" width="9.7109375" style="87" customWidth="1"/>
    <col min="2811" max="2813" width="6.85546875" style="87" customWidth="1"/>
    <col min="2814" max="2814" width="9.42578125" style="87" customWidth="1"/>
    <col min="2815" max="2815" width="6.85546875" style="87" customWidth="1"/>
    <col min="2816" max="2816" width="9.7109375" style="87" customWidth="1"/>
    <col min="2817" max="2817" width="6.85546875" style="87" customWidth="1"/>
    <col min="2818" max="3053" width="9.140625" style="87"/>
    <col min="3054" max="3054" width="3" style="87" bestFit="1" customWidth="1"/>
    <col min="3055" max="3055" width="17.85546875" style="87" customWidth="1"/>
    <col min="3056" max="3056" width="7.5703125" style="87" customWidth="1"/>
    <col min="3057" max="3057" width="6.85546875" style="87" customWidth="1"/>
    <col min="3058" max="3058" width="9.42578125" style="87" customWidth="1"/>
    <col min="3059" max="3059" width="6.85546875" style="87" customWidth="1"/>
    <col min="3060" max="3060" width="9.7109375" style="87" customWidth="1"/>
    <col min="3061" max="3063" width="6.85546875" style="87" customWidth="1"/>
    <col min="3064" max="3064" width="9.42578125" style="87" customWidth="1"/>
    <col min="3065" max="3065" width="6.85546875" style="87" customWidth="1"/>
    <col min="3066" max="3066" width="9.7109375" style="87" customWidth="1"/>
    <col min="3067" max="3069" width="6.85546875" style="87" customWidth="1"/>
    <col min="3070" max="3070" width="9.42578125" style="87" customWidth="1"/>
    <col min="3071" max="3071" width="6.85546875" style="87" customWidth="1"/>
    <col min="3072" max="3072" width="9.7109375" style="87" customWidth="1"/>
    <col min="3073" max="3073" width="6.85546875" style="87" customWidth="1"/>
    <col min="3074" max="3309" width="9.140625" style="87"/>
    <col min="3310" max="3310" width="3" style="87" bestFit="1" customWidth="1"/>
    <col min="3311" max="3311" width="17.85546875" style="87" customWidth="1"/>
    <col min="3312" max="3312" width="7.5703125" style="87" customWidth="1"/>
    <col min="3313" max="3313" width="6.85546875" style="87" customWidth="1"/>
    <col min="3314" max="3314" width="9.42578125" style="87" customWidth="1"/>
    <col min="3315" max="3315" width="6.85546875" style="87" customWidth="1"/>
    <col min="3316" max="3316" width="9.7109375" style="87" customWidth="1"/>
    <col min="3317" max="3319" width="6.85546875" style="87" customWidth="1"/>
    <col min="3320" max="3320" width="9.42578125" style="87" customWidth="1"/>
    <col min="3321" max="3321" width="6.85546875" style="87" customWidth="1"/>
    <col min="3322" max="3322" width="9.7109375" style="87" customWidth="1"/>
    <col min="3323" max="3325" width="6.85546875" style="87" customWidth="1"/>
    <col min="3326" max="3326" width="9.42578125" style="87" customWidth="1"/>
    <col min="3327" max="3327" width="6.85546875" style="87" customWidth="1"/>
    <col min="3328" max="3328" width="9.7109375" style="87" customWidth="1"/>
    <col min="3329" max="3329" width="6.85546875" style="87" customWidth="1"/>
    <col min="3330" max="3565" width="9.140625" style="87"/>
    <col min="3566" max="3566" width="3" style="87" bestFit="1" customWidth="1"/>
    <col min="3567" max="3567" width="17.85546875" style="87" customWidth="1"/>
    <col min="3568" max="3568" width="7.5703125" style="87" customWidth="1"/>
    <col min="3569" max="3569" width="6.85546875" style="87" customWidth="1"/>
    <col min="3570" max="3570" width="9.42578125" style="87" customWidth="1"/>
    <col min="3571" max="3571" width="6.85546875" style="87" customWidth="1"/>
    <col min="3572" max="3572" width="9.7109375" style="87" customWidth="1"/>
    <col min="3573" max="3575" width="6.85546875" style="87" customWidth="1"/>
    <col min="3576" max="3576" width="9.42578125" style="87" customWidth="1"/>
    <col min="3577" max="3577" width="6.85546875" style="87" customWidth="1"/>
    <col min="3578" max="3578" width="9.7109375" style="87" customWidth="1"/>
    <col min="3579" max="3581" width="6.85546875" style="87" customWidth="1"/>
    <col min="3582" max="3582" width="9.42578125" style="87" customWidth="1"/>
    <col min="3583" max="3583" width="6.85546875" style="87" customWidth="1"/>
    <col min="3584" max="3584" width="9.7109375" style="87" customWidth="1"/>
    <col min="3585" max="3585" width="6.85546875" style="87" customWidth="1"/>
    <col min="3586" max="3821" width="9.140625" style="87"/>
    <col min="3822" max="3822" width="3" style="87" bestFit="1" customWidth="1"/>
    <col min="3823" max="3823" width="17.85546875" style="87" customWidth="1"/>
    <col min="3824" max="3824" width="7.5703125" style="87" customWidth="1"/>
    <col min="3825" max="3825" width="6.85546875" style="87" customWidth="1"/>
    <col min="3826" max="3826" width="9.42578125" style="87" customWidth="1"/>
    <col min="3827" max="3827" width="6.85546875" style="87" customWidth="1"/>
    <col min="3828" max="3828" width="9.7109375" style="87" customWidth="1"/>
    <col min="3829" max="3831" width="6.85546875" style="87" customWidth="1"/>
    <col min="3832" max="3832" width="9.42578125" style="87" customWidth="1"/>
    <col min="3833" max="3833" width="6.85546875" style="87" customWidth="1"/>
    <col min="3834" max="3834" width="9.7109375" style="87" customWidth="1"/>
    <col min="3835" max="3837" width="6.85546875" style="87" customWidth="1"/>
    <col min="3838" max="3838" width="9.42578125" style="87" customWidth="1"/>
    <col min="3839" max="3839" width="6.85546875" style="87" customWidth="1"/>
    <col min="3840" max="3840" width="9.7109375" style="87" customWidth="1"/>
    <col min="3841" max="3841" width="6.85546875" style="87" customWidth="1"/>
    <col min="3842" max="4077" width="9.140625" style="87"/>
    <col min="4078" max="4078" width="3" style="87" bestFit="1" customWidth="1"/>
    <col min="4079" max="4079" width="17.85546875" style="87" customWidth="1"/>
    <col min="4080" max="4080" width="7.5703125" style="87" customWidth="1"/>
    <col min="4081" max="4081" width="6.85546875" style="87" customWidth="1"/>
    <col min="4082" max="4082" width="9.42578125" style="87" customWidth="1"/>
    <col min="4083" max="4083" width="6.85546875" style="87" customWidth="1"/>
    <col min="4084" max="4084" width="9.7109375" style="87" customWidth="1"/>
    <col min="4085" max="4087" width="6.85546875" style="87" customWidth="1"/>
    <col min="4088" max="4088" width="9.42578125" style="87" customWidth="1"/>
    <col min="4089" max="4089" width="6.85546875" style="87" customWidth="1"/>
    <col min="4090" max="4090" width="9.7109375" style="87" customWidth="1"/>
    <col min="4091" max="4093" width="6.85546875" style="87" customWidth="1"/>
    <col min="4094" max="4094" width="9.42578125" style="87" customWidth="1"/>
    <col min="4095" max="4095" width="6.85546875" style="87" customWidth="1"/>
    <col min="4096" max="4096" width="9.7109375" style="87" customWidth="1"/>
    <col min="4097" max="4097" width="6.85546875" style="87" customWidth="1"/>
    <col min="4098" max="4333" width="9.140625" style="87"/>
    <col min="4334" max="4334" width="3" style="87" bestFit="1" customWidth="1"/>
    <col min="4335" max="4335" width="17.85546875" style="87" customWidth="1"/>
    <col min="4336" max="4336" width="7.5703125" style="87" customWidth="1"/>
    <col min="4337" max="4337" width="6.85546875" style="87" customWidth="1"/>
    <col min="4338" max="4338" width="9.42578125" style="87" customWidth="1"/>
    <col min="4339" max="4339" width="6.85546875" style="87" customWidth="1"/>
    <col min="4340" max="4340" width="9.7109375" style="87" customWidth="1"/>
    <col min="4341" max="4343" width="6.85546875" style="87" customWidth="1"/>
    <col min="4344" max="4344" width="9.42578125" style="87" customWidth="1"/>
    <col min="4345" max="4345" width="6.85546875" style="87" customWidth="1"/>
    <col min="4346" max="4346" width="9.7109375" style="87" customWidth="1"/>
    <col min="4347" max="4349" width="6.85546875" style="87" customWidth="1"/>
    <col min="4350" max="4350" width="9.42578125" style="87" customWidth="1"/>
    <col min="4351" max="4351" width="6.85546875" style="87" customWidth="1"/>
    <col min="4352" max="4352" width="9.7109375" style="87" customWidth="1"/>
    <col min="4353" max="4353" width="6.85546875" style="87" customWidth="1"/>
    <col min="4354" max="4589" width="9.140625" style="87"/>
    <col min="4590" max="4590" width="3" style="87" bestFit="1" customWidth="1"/>
    <col min="4591" max="4591" width="17.85546875" style="87" customWidth="1"/>
    <col min="4592" max="4592" width="7.5703125" style="87" customWidth="1"/>
    <col min="4593" max="4593" width="6.85546875" style="87" customWidth="1"/>
    <col min="4594" max="4594" width="9.42578125" style="87" customWidth="1"/>
    <col min="4595" max="4595" width="6.85546875" style="87" customWidth="1"/>
    <col min="4596" max="4596" width="9.7109375" style="87" customWidth="1"/>
    <col min="4597" max="4599" width="6.85546875" style="87" customWidth="1"/>
    <col min="4600" max="4600" width="9.42578125" style="87" customWidth="1"/>
    <col min="4601" max="4601" width="6.85546875" style="87" customWidth="1"/>
    <col min="4602" max="4602" width="9.7109375" style="87" customWidth="1"/>
    <col min="4603" max="4605" width="6.85546875" style="87" customWidth="1"/>
    <col min="4606" max="4606" width="9.42578125" style="87" customWidth="1"/>
    <col min="4607" max="4607" width="6.85546875" style="87" customWidth="1"/>
    <col min="4608" max="4608" width="9.7109375" style="87" customWidth="1"/>
    <col min="4609" max="4609" width="6.85546875" style="87" customWidth="1"/>
    <col min="4610" max="4845" width="9.140625" style="87"/>
    <col min="4846" max="4846" width="3" style="87" bestFit="1" customWidth="1"/>
    <col min="4847" max="4847" width="17.85546875" style="87" customWidth="1"/>
    <col min="4848" max="4848" width="7.5703125" style="87" customWidth="1"/>
    <col min="4849" max="4849" width="6.85546875" style="87" customWidth="1"/>
    <col min="4850" max="4850" width="9.42578125" style="87" customWidth="1"/>
    <col min="4851" max="4851" width="6.85546875" style="87" customWidth="1"/>
    <col min="4852" max="4852" width="9.7109375" style="87" customWidth="1"/>
    <col min="4853" max="4855" width="6.85546875" style="87" customWidth="1"/>
    <col min="4856" max="4856" width="9.42578125" style="87" customWidth="1"/>
    <col min="4857" max="4857" width="6.85546875" style="87" customWidth="1"/>
    <col min="4858" max="4858" width="9.7109375" style="87" customWidth="1"/>
    <col min="4859" max="4861" width="6.85546875" style="87" customWidth="1"/>
    <col min="4862" max="4862" width="9.42578125" style="87" customWidth="1"/>
    <col min="4863" max="4863" width="6.85546875" style="87" customWidth="1"/>
    <col min="4864" max="4864" width="9.7109375" style="87" customWidth="1"/>
    <col min="4865" max="4865" width="6.85546875" style="87" customWidth="1"/>
    <col min="4866" max="5101" width="9.140625" style="87"/>
    <col min="5102" max="5102" width="3" style="87" bestFit="1" customWidth="1"/>
    <col min="5103" max="5103" width="17.85546875" style="87" customWidth="1"/>
    <col min="5104" max="5104" width="7.5703125" style="87" customWidth="1"/>
    <col min="5105" max="5105" width="6.85546875" style="87" customWidth="1"/>
    <col min="5106" max="5106" width="9.42578125" style="87" customWidth="1"/>
    <col min="5107" max="5107" width="6.85546875" style="87" customWidth="1"/>
    <col min="5108" max="5108" width="9.7109375" style="87" customWidth="1"/>
    <col min="5109" max="5111" width="6.85546875" style="87" customWidth="1"/>
    <col min="5112" max="5112" width="9.42578125" style="87" customWidth="1"/>
    <col min="5113" max="5113" width="6.85546875" style="87" customWidth="1"/>
    <col min="5114" max="5114" width="9.7109375" style="87" customWidth="1"/>
    <col min="5115" max="5117" width="6.85546875" style="87" customWidth="1"/>
    <col min="5118" max="5118" width="9.42578125" style="87" customWidth="1"/>
    <col min="5119" max="5119" width="6.85546875" style="87" customWidth="1"/>
    <col min="5120" max="5120" width="9.7109375" style="87" customWidth="1"/>
    <col min="5121" max="5121" width="6.85546875" style="87" customWidth="1"/>
    <col min="5122" max="5357" width="9.140625" style="87"/>
    <col min="5358" max="5358" width="3" style="87" bestFit="1" customWidth="1"/>
    <col min="5359" max="5359" width="17.85546875" style="87" customWidth="1"/>
    <col min="5360" max="5360" width="7.5703125" style="87" customWidth="1"/>
    <col min="5361" max="5361" width="6.85546875" style="87" customWidth="1"/>
    <col min="5362" max="5362" width="9.42578125" style="87" customWidth="1"/>
    <col min="5363" max="5363" width="6.85546875" style="87" customWidth="1"/>
    <col min="5364" max="5364" width="9.7109375" style="87" customWidth="1"/>
    <col min="5365" max="5367" width="6.85546875" style="87" customWidth="1"/>
    <col min="5368" max="5368" width="9.42578125" style="87" customWidth="1"/>
    <col min="5369" max="5369" width="6.85546875" style="87" customWidth="1"/>
    <col min="5370" max="5370" width="9.7109375" style="87" customWidth="1"/>
    <col min="5371" max="5373" width="6.85546875" style="87" customWidth="1"/>
    <col min="5374" max="5374" width="9.42578125" style="87" customWidth="1"/>
    <col min="5375" max="5375" width="6.85546875" style="87" customWidth="1"/>
    <col min="5376" max="5376" width="9.7109375" style="87" customWidth="1"/>
    <col min="5377" max="5377" width="6.85546875" style="87" customWidth="1"/>
    <col min="5378" max="5613" width="9.140625" style="87"/>
    <col min="5614" max="5614" width="3" style="87" bestFit="1" customWidth="1"/>
    <col min="5615" max="5615" width="17.85546875" style="87" customWidth="1"/>
    <col min="5616" max="5616" width="7.5703125" style="87" customWidth="1"/>
    <col min="5617" max="5617" width="6.85546875" style="87" customWidth="1"/>
    <col min="5618" max="5618" width="9.42578125" style="87" customWidth="1"/>
    <col min="5619" max="5619" width="6.85546875" style="87" customWidth="1"/>
    <col min="5620" max="5620" width="9.7109375" style="87" customWidth="1"/>
    <col min="5621" max="5623" width="6.85546875" style="87" customWidth="1"/>
    <col min="5624" max="5624" width="9.42578125" style="87" customWidth="1"/>
    <col min="5625" max="5625" width="6.85546875" style="87" customWidth="1"/>
    <col min="5626" max="5626" width="9.7109375" style="87" customWidth="1"/>
    <col min="5627" max="5629" width="6.85546875" style="87" customWidth="1"/>
    <col min="5630" max="5630" width="9.42578125" style="87" customWidth="1"/>
    <col min="5631" max="5631" width="6.85546875" style="87" customWidth="1"/>
    <col min="5632" max="5632" width="9.7109375" style="87" customWidth="1"/>
    <col min="5633" max="5633" width="6.85546875" style="87" customWidth="1"/>
    <col min="5634" max="5869" width="9.140625" style="87"/>
    <col min="5870" max="5870" width="3" style="87" bestFit="1" customWidth="1"/>
    <col min="5871" max="5871" width="17.85546875" style="87" customWidth="1"/>
    <col min="5872" max="5872" width="7.5703125" style="87" customWidth="1"/>
    <col min="5873" max="5873" width="6.85546875" style="87" customWidth="1"/>
    <col min="5874" max="5874" width="9.42578125" style="87" customWidth="1"/>
    <col min="5875" max="5875" width="6.85546875" style="87" customWidth="1"/>
    <col min="5876" max="5876" width="9.7109375" style="87" customWidth="1"/>
    <col min="5877" max="5879" width="6.85546875" style="87" customWidth="1"/>
    <col min="5880" max="5880" width="9.42578125" style="87" customWidth="1"/>
    <col min="5881" max="5881" width="6.85546875" style="87" customWidth="1"/>
    <col min="5882" max="5882" width="9.7109375" style="87" customWidth="1"/>
    <col min="5883" max="5885" width="6.85546875" style="87" customWidth="1"/>
    <col min="5886" max="5886" width="9.42578125" style="87" customWidth="1"/>
    <col min="5887" max="5887" width="6.85546875" style="87" customWidth="1"/>
    <col min="5888" max="5888" width="9.7109375" style="87" customWidth="1"/>
    <col min="5889" max="5889" width="6.85546875" style="87" customWidth="1"/>
    <col min="5890" max="6125" width="9.140625" style="87"/>
    <col min="6126" max="6126" width="3" style="87" bestFit="1" customWidth="1"/>
    <col min="6127" max="6127" width="17.85546875" style="87" customWidth="1"/>
    <col min="6128" max="6128" width="7.5703125" style="87" customWidth="1"/>
    <col min="6129" max="6129" width="6.85546875" style="87" customWidth="1"/>
    <col min="6130" max="6130" width="9.42578125" style="87" customWidth="1"/>
    <col min="6131" max="6131" width="6.85546875" style="87" customWidth="1"/>
    <col min="6132" max="6132" width="9.7109375" style="87" customWidth="1"/>
    <col min="6133" max="6135" width="6.85546875" style="87" customWidth="1"/>
    <col min="6136" max="6136" width="9.42578125" style="87" customWidth="1"/>
    <col min="6137" max="6137" width="6.85546875" style="87" customWidth="1"/>
    <col min="6138" max="6138" width="9.7109375" style="87" customWidth="1"/>
    <col min="6139" max="6141" width="6.85546875" style="87" customWidth="1"/>
    <col min="6142" max="6142" width="9.42578125" style="87" customWidth="1"/>
    <col min="6143" max="6143" width="6.85546875" style="87" customWidth="1"/>
    <col min="6144" max="6144" width="9.7109375" style="87" customWidth="1"/>
    <col min="6145" max="6145" width="6.85546875" style="87" customWidth="1"/>
    <col min="6146" max="6381" width="9.140625" style="87"/>
    <col min="6382" max="6382" width="3" style="87" bestFit="1" customWidth="1"/>
    <col min="6383" max="6383" width="17.85546875" style="87" customWidth="1"/>
    <col min="6384" max="6384" width="7.5703125" style="87" customWidth="1"/>
    <col min="6385" max="6385" width="6.85546875" style="87" customWidth="1"/>
    <col min="6386" max="6386" width="9.42578125" style="87" customWidth="1"/>
    <col min="6387" max="6387" width="6.85546875" style="87" customWidth="1"/>
    <col min="6388" max="6388" width="9.7109375" style="87" customWidth="1"/>
    <col min="6389" max="6391" width="6.85546875" style="87" customWidth="1"/>
    <col min="6392" max="6392" width="9.42578125" style="87" customWidth="1"/>
    <col min="6393" max="6393" width="6.85546875" style="87" customWidth="1"/>
    <col min="6394" max="6394" width="9.7109375" style="87" customWidth="1"/>
    <col min="6395" max="6397" width="6.85546875" style="87" customWidth="1"/>
    <col min="6398" max="6398" width="9.42578125" style="87" customWidth="1"/>
    <col min="6399" max="6399" width="6.85546875" style="87" customWidth="1"/>
    <col min="6400" max="6400" width="9.7109375" style="87" customWidth="1"/>
    <col min="6401" max="6401" width="6.85546875" style="87" customWidth="1"/>
    <col min="6402" max="6637" width="9.140625" style="87"/>
    <col min="6638" max="6638" width="3" style="87" bestFit="1" customWidth="1"/>
    <col min="6639" max="6639" width="17.85546875" style="87" customWidth="1"/>
    <col min="6640" max="6640" width="7.5703125" style="87" customWidth="1"/>
    <col min="6641" max="6641" width="6.85546875" style="87" customWidth="1"/>
    <col min="6642" max="6642" width="9.42578125" style="87" customWidth="1"/>
    <col min="6643" max="6643" width="6.85546875" style="87" customWidth="1"/>
    <col min="6644" max="6644" width="9.7109375" style="87" customWidth="1"/>
    <col min="6645" max="6647" width="6.85546875" style="87" customWidth="1"/>
    <col min="6648" max="6648" width="9.42578125" style="87" customWidth="1"/>
    <col min="6649" max="6649" width="6.85546875" style="87" customWidth="1"/>
    <col min="6650" max="6650" width="9.7109375" style="87" customWidth="1"/>
    <col min="6651" max="6653" width="6.85546875" style="87" customWidth="1"/>
    <col min="6654" max="6654" width="9.42578125" style="87" customWidth="1"/>
    <col min="6655" max="6655" width="6.85546875" style="87" customWidth="1"/>
    <col min="6656" max="6656" width="9.7109375" style="87" customWidth="1"/>
    <col min="6657" max="6657" width="6.85546875" style="87" customWidth="1"/>
    <col min="6658" max="6893" width="9.140625" style="87"/>
    <col min="6894" max="6894" width="3" style="87" bestFit="1" customWidth="1"/>
    <col min="6895" max="6895" width="17.85546875" style="87" customWidth="1"/>
    <col min="6896" max="6896" width="7.5703125" style="87" customWidth="1"/>
    <col min="6897" max="6897" width="6.85546875" style="87" customWidth="1"/>
    <col min="6898" max="6898" width="9.42578125" style="87" customWidth="1"/>
    <col min="6899" max="6899" width="6.85546875" style="87" customWidth="1"/>
    <col min="6900" max="6900" width="9.7109375" style="87" customWidth="1"/>
    <col min="6901" max="6903" width="6.85546875" style="87" customWidth="1"/>
    <col min="6904" max="6904" width="9.42578125" style="87" customWidth="1"/>
    <col min="6905" max="6905" width="6.85546875" style="87" customWidth="1"/>
    <col min="6906" max="6906" width="9.7109375" style="87" customWidth="1"/>
    <col min="6907" max="6909" width="6.85546875" style="87" customWidth="1"/>
    <col min="6910" max="6910" width="9.42578125" style="87" customWidth="1"/>
    <col min="6911" max="6911" width="6.85546875" style="87" customWidth="1"/>
    <col min="6912" max="6912" width="9.7109375" style="87" customWidth="1"/>
    <col min="6913" max="6913" width="6.85546875" style="87" customWidth="1"/>
    <col min="6914" max="7149" width="9.140625" style="87"/>
    <col min="7150" max="7150" width="3" style="87" bestFit="1" customWidth="1"/>
    <col min="7151" max="7151" width="17.85546875" style="87" customWidth="1"/>
    <col min="7152" max="7152" width="7.5703125" style="87" customWidth="1"/>
    <col min="7153" max="7153" width="6.85546875" style="87" customWidth="1"/>
    <col min="7154" max="7154" width="9.42578125" style="87" customWidth="1"/>
    <col min="7155" max="7155" width="6.85546875" style="87" customWidth="1"/>
    <col min="7156" max="7156" width="9.7109375" style="87" customWidth="1"/>
    <col min="7157" max="7159" width="6.85546875" style="87" customWidth="1"/>
    <col min="7160" max="7160" width="9.42578125" style="87" customWidth="1"/>
    <col min="7161" max="7161" width="6.85546875" style="87" customWidth="1"/>
    <col min="7162" max="7162" width="9.7109375" style="87" customWidth="1"/>
    <col min="7163" max="7165" width="6.85546875" style="87" customWidth="1"/>
    <col min="7166" max="7166" width="9.42578125" style="87" customWidth="1"/>
    <col min="7167" max="7167" width="6.85546875" style="87" customWidth="1"/>
    <col min="7168" max="7168" width="9.7109375" style="87" customWidth="1"/>
    <col min="7169" max="7169" width="6.85546875" style="87" customWidth="1"/>
    <col min="7170" max="7405" width="9.140625" style="87"/>
    <col min="7406" max="7406" width="3" style="87" bestFit="1" customWidth="1"/>
    <col min="7407" max="7407" width="17.85546875" style="87" customWidth="1"/>
    <col min="7408" max="7408" width="7.5703125" style="87" customWidth="1"/>
    <col min="7409" max="7409" width="6.85546875" style="87" customWidth="1"/>
    <col min="7410" max="7410" width="9.42578125" style="87" customWidth="1"/>
    <col min="7411" max="7411" width="6.85546875" style="87" customWidth="1"/>
    <col min="7412" max="7412" width="9.7109375" style="87" customWidth="1"/>
    <col min="7413" max="7415" width="6.85546875" style="87" customWidth="1"/>
    <col min="7416" max="7416" width="9.42578125" style="87" customWidth="1"/>
    <col min="7417" max="7417" width="6.85546875" style="87" customWidth="1"/>
    <col min="7418" max="7418" width="9.7109375" style="87" customWidth="1"/>
    <col min="7419" max="7421" width="6.85546875" style="87" customWidth="1"/>
    <col min="7422" max="7422" width="9.42578125" style="87" customWidth="1"/>
    <col min="7423" max="7423" width="6.85546875" style="87" customWidth="1"/>
    <col min="7424" max="7424" width="9.7109375" style="87" customWidth="1"/>
    <col min="7425" max="7425" width="6.85546875" style="87" customWidth="1"/>
    <col min="7426" max="7661" width="9.140625" style="87"/>
    <col min="7662" max="7662" width="3" style="87" bestFit="1" customWidth="1"/>
    <col min="7663" max="7663" width="17.85546875" style="87" customWidth="1"/>
    <col min="7664" max="7664" width="7.5703125" style="87" customWidth="1"/>
    <col min="7665" max="7665" width="6.85546875" style="87" customWidth="1"/>
    <col min="7666" max="7666" width="9.42578125" style="87" customWidth="1"/>
    <col min="7667" max="7667" width="6.85546875" style="87" customWidth="1"/>
    <col min="7668" max="7668" width="9.7109375" style="87" customWidth="1"/>
    <col min="7669" max="7671" width="6.85546875" style="87" customWidth="1"/>
    <col min="7672" max="7672" width="9.42578125" style="87" customWidth="1"/>
    <col min="7673" max="7673" width="6.85546875" style="87" customWidth="1"/>
    <col min="7674" max="7674" width="9.7109375" style="87" customWidth="1"/>
    <col min="7675" max="7677" width="6.85546875" style="87" customWidth="1"/>
    <col min="7678" max="7678" width="9.42578125" style="87" customWidth="1"/>
    <col min="7679" max="7679" width="6.85546875" style="87" customWidth="1"/>
    <col min="7680" max="7680" width="9.7109375" style="87" customWidth="1"/>
    <col min="7681" max="7681" width="6.85546875" style="87" customWidth="1"/>
    <col min="7682" max="7917" width="9.140625" style="87"/>
    <col min="7918" max="7918" width="3" style="87" bestFit="1" customWidth="1"/>
    <col min="7919" max="7919" width="17.85546875" style="87" customWidth="1"/>
    <col min="7920" max="7920" width="7.5703125" style="87" customWidth="1"/>
    <col min="7921" max="7921" width="6.85546875" style="87" customWidth="1"/>
    <col min="7922" max="7922" width="9.42578125" style="87" customWidth="1"/>
    <col min="7923" max="7923" width="6.85546875" style="87" customWidth="1"/>
    <col min="7924" max="7924" width="9.7109375" style="87" customWidth="1"/>
    <col min="7925" max="7927" width="6.85546875" style="87" customWidth="1"/>
    <col min="7928" max="7928" width="9.42578125" style="87" customWidth="1"/>
    <col min="7929" max="7929" width="6.85546875" style="87" customWidth="1"/>
    <col min="7930" max="7930" width="9.7109375" style="87" customWidth="1"/>
    <col min="7931" max="7933" width="6.85546875" style="87" customWidth="1"/>
    <col min="7934" max="7934" width="9.42578125" style="87" customWidth="1"/>
    <col min="7935" max="7935" width="6.85546875" style="87" customWidth="1"/>
    <col min="7936" max="7936" width="9.7109375" style="87" customWidth="1"/>
    <col min="7937" max="7937" width="6.85546875" style="87" customWidth="1"/>
    <col min="7938" max="8173" width="9.140625" style="87"/>
    <col min="8174" max="8174" width="3" style="87" bestFit="1" customWidth="1"/>
    <col min="8175" max="8175" width="17.85546875" style="87" customWidth="1"/>
    <col min="8176" max="8176" width="7.5703125" style="87" customWidth="1"/>
    <col min="8177" max="8177" width="6.85546875" style="87" customWidth="1"/>
    <col min="8178" max="8178" width="9.42578125" style="87" customWidth="1"/>
    <col min="8179" max="8179" width="6.85546875" style="87" customWidth="1"/>
    <col min="8180" max="8180" width="9.7109375" style="87" customWidth="1"/>
    <col min="8181" max="8183" width="6.85546875" style="87" customWidth="1"/>
    <col min="8184" max="8184" width="9.42578125" style="87" customWidth="1"/>
    <col min="8185" max="8185" width="6.85546875" style="87" customWidth="1"/>
    <col min="8186" max="8186" width="9.7109375" style="87" customWidth="1"/>
    <col min="8187" max="8189" width="6.85546875" style="87" customWidth="1"/>
    <col min="8190" max="8190" width="9.42578125" style="87" customWidth="1"/>
    <col min="8191" max="8191" width="6.85546875" style="87" customWidth="1"/>
    <col min="8192" max="8192" width="9.7109375" style="87" customWidth="1"/>
    <col min="8193" max="8193" width="6.85546875" style="87" customWidth="1"/>
    <col min="8194" max="8429" width="9.140625" style="87"/>
    <col min="8430" max="8430" width="3" style="87" bestFit="1" customWidth="1"/>
    <col min="8431" max="8431" width="17.85546875" style="87" customWidth="1"/>
    <col min="8432" max="8432" width="7.5703125" style="87" customWidth="1"/>
    <col min="8433" max="8433" width="6.85546875" style="87" customWidth="1"/>
    <col min="8434" max="8434" width="9.42578125" style="87" customWidth="1"/>
    <col min="8435" max="8435" width="6.85546875" style="87" customWidth="1"/>
    <col min="8436" max="8436" width="9.7109375" style="87" customWidth="1"/>
    <col min="8437" max="8439" width="6.85546875" style="87" customWidth="1"/>
    <col min="8440" max="8440" width="9.42578125" style="87" customWidth="1"/>
    <col min="8441" max="8441" width="6.85546875" style="87" customWidth="1"/>
    <col min="8442" max="8442" width="9.7109375" style="87" customWidth="1"/>
    <col min="8443" max="8445" width="6.85546875" style="87" customWidth="1"/>
    <col min="8446" max="8446" width="9.42578125" style="87" customWidth="1"/>
    <col min="8447" max="8447" width="6.85546875" style="87" customWidth="1"/>
    <col min="8448" max="8448" width="9.7109375" style="87" customWidth="1"/>
    <col min="8449" max="8449" width="6.85546875" style="87" customWidth="1"/>
    <col min="8450" max="8685" width="9.140625" style="87"/>
    <col min="8686" max="8686" width="3" style="87" bestFit="1" customWidth="1"/>
    <col min="8687" max="8687" width="17.85546875" style="87" customWidth="1"/>
    <col min="8688" max="8688" width="7.5703125" style="87" customWidth="1"/>
    <col min="8689" max="8689" width="6.85546875" style="87" customWidth="1"/>
    <col min="8690" max="8690" width="9.42578125" style="87" customWidth="1"/>
    <col min="8691" max="8691" width="6.85546875" style="87" customWidth="1"/>
    <col min="8692" max="8692" width="9.7109375" style="87" customWidth="1"/>
    <col min="8693" max="8695" width="6.85546875" style="87" customWidth="1"/>
    <col min="8696" max="8696" width="9.42578125" style="87" customWidth="1"/>
    <col min="8697" max="8697" width="6.85546875" style="87" customWidth="1"/>
    <col min="8698" max="8698" width="9.7109375" style="87" customWidth="1"/>
    <col min="8699" max="8701" width="6.85546875" style="87" customWidth="1"/>
    <col min="8702" max="8702" width="9.42578125" style="87" customWidth="1"/>
    <col min="8703" max="8703" width="6.85546875" style="87" customWidth="1"/>
    <col min="8704" max="8704" width="9.7109375" style="87" customWidth="1"/>
    <col min="8705" max="8705" width="6.85546875" style="87" customWidth="1"/>
    <col min="8706" max="8941" width="9.140625" style="87"/>
    <col min="8942" max="8942" width="3" style="87" bestFit="1" customWidth="1"/>
    <col min="8943" max="8943" width="17.85546875" style="87" customWidth="1"/>
    <col min="8944" max="8944" width="7.5703125" style="87" customWidth="1"/>
    <col min="8945" max="8945" width="6.85546875" style="87" customWidth="1"/>
    <col min="8946" max="8946" width="9.42578125" style="87" customWidth="1"/>
    <col min="8947" max="8947" width="6.85546875" style="87" customWidth="1"/>
    <col min="8948" max="8948" width="9.7109375" style="87" customWidth="1"/>
    <col min="8949" max="8951" width="6.85546875" style="87" customWidth="1"/>
    <col min="8952" max="8952" width="9.42578125" style="87" customWidth="1"/>
    <col min="8953" max="8953" width="6.85546875" style="87" customWidth="1"/>
    <col min="8954" max="8954" width="9.7109375" style="87" customWidth="1"/>
    <col min="8955" max="8957" width="6.85546875" style="87" customWidth="1"/>
    <col min="8958" max="8958" width="9.42578125" style="87" customWidth="1"/>
    <col min="8959" max="8959" width="6.85546875" style="87" customWidth="1"/>
    <col min="8960" max="8960" width="9.7109375" style="87" customWidth="1"/>
    <col min="8961" max="8961" width="6.85546875" style="87" customWidth="1"/>
    <col min="8962" max="9197" width="9.140625" style="87"/>
    <col min="9198" max="9198" width="3" style="87" bestFit="1" customWidth="1"/>
    <col min="9199" max="9199" width="17.85546875" style="87" customWidth="1"/>
    <col min="9200" max="9200" width="7.5703125" style="87" customWidth="1"/>
    <col min="9201" max="9201" width="6.85546875" style="87" customWidth="1"/>
    <col min="9202" max="9202" width="9.42578125" style="87" customWidth="1"/>
    <col min="9203" max="9203" width="6.85546875" style="87" customWidth="1"/>
    <col min="9204" max="9204" width="9.7109375" style="87" customWidth="1"/>
    <col min="9205" max="9207" width="6.85546875" style="87" customWidth="1"/>
    <col min="9208" max="9208" width="9.42578125" style="87" customWidth="1"/>
    <col min="9209" max="9209" width="6.85546875" style="87" customWidth="1"/>
    <col min="9210" max="9210" width="9.7109375" style="87" customWidth="1"/>
    <col min="9211" max="9213" width="6.85546875" style="87" customWidth="1"/>
    <col min="9214" max="9214" width="9.42578125" style="87" customWidth="1"/>
    <col min="9215" max="9215" width="6.85546875" style="87" customWidth="1"/>
    <col min="9216" max="9216" width="9.7109375" style="87" customWidth="1"/>
    <col min="9217" max="9217" width="6.85546875" style="87" customWidth="1"/>
    <col min="9218" max="9453" width="9.140625" style="87"/>
    <col min="9454" max="9454" width="3" style="87" bestFit="1" customWidth="1"/>
    <col min="9455" max="9455" width="17.85546875" style="87" customWidth="1"/>
    <col min="9456" max="9456" width="7.5703125" style="87" customWidth="1"/>
    <col min="9457" max="9457" width="6.85546875" style="87" customWidth="1"/>
    <col min="9458" max="9458" width="9.42578125" style="87" customWidth="1"/>
    <col min="9459" max="9459" width="6.85546875" style="87" customWidth="1"/>
    <col min="9460" max="9460" width="9.7109375" style="87" customWidth="1"/>
    <col min="9461" max="9463" width="6.85546875" style="87" customWidth="1"/>
    <col min="9464" max="9464" width="9.42578125" style="87" customWidth="1"/>
    <col min="9465" max="9465" width="6.85546875" style="87" customWidth="1"/>
    <col min="9466" max="9466" width="9.7109375" style="87" customWidth="1"/>
    <col min="9467" max="9469" width="6.85546875" style="87" customWidth="1"/>
    <col min="9470" max="9470" width="9.42578125" style="87" customWidth="1"/>
    <col min="9471" max="9471" width="6.85546875" style="87" customWidth="1"/>
    <col min="9472" max="9472" width="9.7109375" style="87" customWidth="1"/>
    <col min="9473" max="9473" width="6.85546875" style="87" customWidth="1"/>
    <col min="9474" max="9709" width="9.140625" style="87"/>
    <col min="9710" max="9710" width="3" style="87" bestFit="1" customWidth="1"/>
    <col min="9711" max="9711" width="17.85546875" style="87" customWidth="1"/>
    <col min="9712" max="9712" width="7.5703125" style="87" customWidth="1"/>
    <col min="9713" max="9713" width="6.85546875" style="87" customWidth="1"/>
    <col min="9714" max="9714" width="9.42578125" style="87" customWidth="1"/>
    <col min="9715" max="9715" width="6.85546875" style="87" customWidth="1"/>
    <col min="9716" max="9716" width="9.7109375" style="87" customWidth="1"/>
    <col min="9717" max="9719" width="6.85546875" style="87" customWidth="1"/>
    <col min="9720" max="9720" width="9.42578125" style="87" customWidth="1"/>
    <col min="9721" max="9721" width="6.85546875" style="87" customWidth="1"/>
    <col min="9722" max="9722" width="9.7109375" style="87" customWidth="1"/>
    <col min="9723" max="9725" width="6.85546875" style="87" customWidth="1"/>
    <col min="9726" max="9726" width="9.42578125" style="87" customWidth="1"/>
    <col min="9727" max="9727" width="6.85546875" style="87" customWidth="1"/>
    <col min="9728" max="9728" width="9.7109375" style="87" customWidth="1"/>
    <col min="9729" max="9729" width="6.85546875" style="87" customWidth="1"/>
    <col min="9730" max="9965" width="9.140625" style="87"/>
    <col min="9966" max="9966" width="3" style="87" bestFit="1" customWidth="1"/>
    <col min="9967" max="9967" width="17.85546875" style="87" customWidth="1"/>
    <col min="9968" max="9968" width="7.5703125" style="87" customWidth="1"/>
    <col min="9969" max="9969" width="6.85546875" style="87" customWidth="1"/>
    <col min="9970" max="9970" width="9.42578125" style="87" customWidth="1"/>
    <col min="9971" max="9971" width="6.85546875" style="87" customWidth="1"/>
    <col min="9972" max="9972" width="9.7109375" style="87" customWidth="1"/>
    <col min="9973" max="9975" width="6.85546875" style="87" customWidth="1"/>
    <col min="9976" max="9976" width="9.42578125" style="87" customWidth="1"/>
    <col min="9977" max="9977" width="6.85546875" style="87" customWidth="1"/>
    <col min="9978" max="9978" width="9.7109375" style="87" customWidth="1"/>
    <col min="9979" max="9981" width="6.85546875" style="87" customWidth="1"/>
    <col min="9982" max="9982" width="9.42578125" style="87" customWidth="1"/>
    <col min="9983" max="9983" width="6.85546875" style="87" customWidth="1"/>
    <col min="9984" max="9984" width="9.7109375" style="87" customWidth="1"/>
    <col min="9985" max="9985" width="6.85546875" style="87" customWidth="1"/>
    <col min="9986" max="10221" width="9.140625" style="87"/>
    <col min="10222" max="10222" width="3" style="87" bestFit="1" customWidth="1"/>
    <col min="10223" max="10223" width="17.85546875" style="87" customWidth="1"/>
    <col min="10224" max="10224" width="7.5703125" style="87" customWidth="1"/>
    <col min="10225" max="10225" width="6.85546875" style="87" customWidth="1"/>
    <col min="10226" max="10226" width="9.42578125" style="87" customWidth="1"/>
    <col min="10227" max="10227" width="6.85546875" style="87" customWidth="1"/>
    <col min="10228" max="10228" width="9.7109375" style="87" customWidth="1"/>
    <col min="10229" max="10231" width="6.85546875" style="87" customWidth="1"/>
    <col min="10232" max="10232" width="9.42578125" style="87" customWidth="1"/>
    <col min="10233" max="10233" width="6.85546875" style="87" customWidth="1"/>
    <col min="10234" max="10234" width="9.7109375" style="87" customWidth="1"/>
    <col min="10235" max="10237" width="6.85546875" style="87" customWidth="1"/>
    <col min="10238" max="10238" width="9.42578125" style="87" customWidth="1"/>
    <col min="10239" max="10239" width="6.85546875" style="87" customWidth="1"/>
    <col min="10240" max="10240" width="9.7109375" style="87" customWidth="1"/>
    <col min="10241" max="10241" width="6.85546875" style="87" customWidth="1"/>
    <col min="10242" max="10477" width="9.140625" style="87"/>
    <col min="10478" max="10478" width="3" style="87" bestFit="1" customWidth="1"/>
    <col min="10479" max="10479" width="17.85546875" style="87" customWidth="1"/>
    <col min="10480" max="10480" width="7.5703125" style="87" customWidth="1"/>
    <col min="10481" max="10481" width="6.85546875" style="87" customWidth="1"/>
    <col min="10482" max="10482" width="9.42578125" style="87" customWidth="1"/>
    <col min="10483" max="10483" width="6.85546875" style="87" customWidth="1"/>
    <col min="10484" max="10484" width="9.7109375" style="87" customWidth="1"/>
    <col min="10485" max="10487" width="6.85546875" style="87" customWidth="1"/>
    <col min="10488" max="10488" width="9.42578125" style="87" customWidth="1"/>
    <col min="10489" max="10489" width="6.85546875" style="87" customWidth="1"/>
    <col min="10490" max="10490" width="9.7109375" style="87" customWidth="1"/>
    <col min="10491" max="10493" width="6.85546875" style="87" customWidth="1"/>
    <col min="10494" max="10494" width="9.42578125" style="87" customWidth="1"/>
    <col min="10495" max="10495" width="6.85546875" style="87" customWidth="1"/>
    <col min="10496" max="10496" width="9.7109375" style="87" customWidth="1"/>
    <col min="10497" max="10497" width="6.85546875" style="87" customWidth="1"/>
    <col min="10498" max="10733" width="9.140625" style="87"/>
    <col min="10734" max="10734" width="3" style="87" bestFit="1" customWidth="1"/>
    <col min="10735" max="10735" width="17.85546875" style="87" customWidth="1"/>
    <col min="10736" max="10736" width="7.5703125" style="87" customWidth="1"/>
    <col min="10737" max="10737" width="6.85546875" style="87" customWidth="1"/>
    <col min="10738" max="10738" width="9.42578125" style="87" customWidth="1"/>
    <col min="10739" max="10739" width="6.85546875" style="87" customWidth="1"/>
    <col min="10740" max="10740" width="9.7109375" style="87" customWidth="1"/>
    <col min="10741" max="10743" width="6.85546875" style="87" customWidth="1"/>
    <col min="10744" max="10744" width="9.42578125" style="87" customWidth="1"/>
    <col min="10745" max="10745" width="6.85546875" style="87" customWidth="1"/>
    <col min="10746" max="10746" width="9.7109375" style="87" customWidth="1"/>
    <col min="10747" max="10749" width="6.85546875" style="87" customWidth="1"/>
    <col min="10750" max="10750" width="9.42578125" style="87" customWidth="1"/>
    <col min="10751" max="10751" width="6.85546875" style="87" customWidth="1"/>
    <col min="10752" max="10752" width="9.7109375" style="87" customWidth="1"/>
    <col min="10753" max="10753" width="6.85546875" style="87" customWidth="1"/>
    <col min="10754" max="10989" width="9.140625" style="87"/>
    <col min="10990" max="10990" width="3" style="87" bestFit="1" customWidth="1"/>
    <col min="10991" max="10991" width="17.85546875" style="87" customWidth="1"/>
    <col min="10992" max="10992" width="7.5703125" style="87" customWidth="1"/>
    <col min="10993" max="10993" width="6.85546875" style="87" customWidth="1"/>
    <col min="10994" max="10994" width="9.42578125" style="87" customWidth="1"/>
    <col min="10995" max="10995" width="6.85546875" style="87" customWidth="1"/>
    <col min="10996" max="10996" width="9.7109375" style="87" customWidth="1"/>
    <col min="10997" max="10999" width="6.85546875" style="87" customWidth="1"/>
    <col min="11000" max="11000" width="9.42578125" style="87" customWidth="1"/>
    <col min="11001" max="11001" width="6.85546875" style="87" customWidth="1"/>
    <col min="11002" max="11002" width="9.7109375" style="87" customWidth="1"/>
    <col min="11003" max="11005" width="6.85546875" style="87" customWidth="1"/>
    <col min="11006" max="11006" width="9.42578125" style="87" customWidth="1"/>
    <col min="11007" max="11007" width="6.85546875" style="87" customWidth="1"/>
    <col min="11008" max="11008" width="9.7109375" style="87" customWidth="1"/>
    <col min="11009" max="11009" width="6.85546875" style="87" customWidth="1"/>
    <col min="11010" max="11245" width="9.140625" style="87"/>
    <col min="11246" max="11246" width="3" style="87" bestFit="1" customWidth="1"/>
    <col min="11247" max="11247" width="17.85546875" style="87" customWidth="1"/>
    <col min="11248" max="11248" width="7.5703125" style="87" customWidth="1"/>
    <col min="11249" max="11249" width="6.85546875" style="87" customWidth="1"/>
    <col min="11250" max="11250" width="9.42578125" style="87" customWidth="1"/>
    <col min="11251" max="11251" width="6.85546875" style="87" customWidth="1"/>
    <col min="11252" max="11252" width="9.7109375" style="87" customWidth="1"/>
    <col min="11253" max="11255" width="6.85546875" style="87" customWidth="1"/>
    <col min="11256" max="11256" width="9.42578125" style="87" customWidth="1"/>
    <col min="11257" max="11257" width="6.85546875" style="87" customWidth="1"/>
    <col min="11258" max="11258" width="9.7109375" style="87" customWidth="1"/>
    <col min="11259" max="11261" width="6.85546875" style="87" customWidth="1"/>
    <col min="11262" max="11262" width="9.42578125" style="87" customWidth="1"/>
    <col min="11263" max="11263" width="6.85546875" style="87" customWidth="1"/>
    <col min="11264" max="11264" width="9.7109375" style="87" customWidth="1"/>
    <col min="11265" max="11265" width="6.85546875" style="87" customWidth="1"/>
    <col min="11266" max="11501" width="9.140625" style="87"/>
    <col min="11502" max="11502" width="3" style="87" bestFit="1" customWidth="1"/>
    <col min="11503" max="11503" width="17.85546875" style="87" customWidth="1"/>
    <col min="11504" max="11504" width="7.5703125" style="87" customWidth="1"/>
    <col min="11505" max="11505" width="6.85546875" style="87" customWidth="1"/>
    <col min="11506" max="11506" width="9.42578125" style="87" customWidth="1"/>
    <col min="11507" max="11507" width="6.85546875" style="87" customWidth="1"/>
    <col min="11508" max="11508" width="9.7109375" style="87" customWidth="1"/>
    <col min="11509" max="11511" width="6.85546875" style="87" customWidth="1"/>
    <col min="11512" max="11512" width="9.42578125" style="87" customWidth="1"/>
    <col min="11513" max="11513" width="6.85546875" style="87" customWidth="1"/>
    <col min="11514" max="11514" width="9.7109375" style="87" customWidth="1"/>
    <col min="11515" max="11517" width="6.85546875" style="87" customWidth="1"/>
    <col min="11518" max="11518" width="9.42578125" style="87" customWidth="1"/>
    <col min="11519" max="11519" width="6.85546875" style="87" customWidth="1"/>
    <col min="11520" max="11520" width="9.7109375" style="87" customWidth="1"/>
    <col min="11521" max="11521" width="6.85546875" style="87" customWidth="1"/>
    <col min="11522" max="11757" width="9.140625" style="87"/>
    <col min="11758" max="11758" width="3" style="87" bestFit="1" customWidth="1"/>
    <col min="11759" max="11759" width="17.85546875" style="87" customWidth="1"/>
    <col min="11760" max="11760" width="7.5703125" style="87" customWidth="1"/>
    <col min="11761" max="11761" width="6.85546875" style="87" customWidth="1"/>
    <col min="11762" max="11762" width="9.42578125" style="87" customWidth="1"/>
    <col min="11763" max="11763" width="6.85546875" style="87" customWidth="1"/>
    <col min="11764" max="11764" width="9.7109375" style="87" customWidth="1"/>
    <col min="11765" max="11767" width="6.85546875" style="87" customWidth="1"/>
    <col min="11768" max="11768" width="9.42578125" style="87" customWidth="1"/>
    <col min="11769" max="11769" width="6.85546875" style="87" customWidth="1"/>
    <col min="11770" max="11770" width="9.7109375" style="87" customWidth="1"/>
    <col min="11771" max="11773" width="6.85546875" style="87" customWidth="1"/>
    <col min="11774" max="11774" width="9.42578125" style="87" customWidth="1"/>
    <col min="11775" max="11775" width="6.85546875" style="87" customWidth="1"/>
    <col min="11776" max="11776" width="9.7109375" style="87" customWidth="1"/>
    <col min="11777" max="11777" width="6.85546875" style="87" customWidth="1"/>
    <col min="11778" max="12013" width="9.140625" style="87"/>
    <col min="12014" max="12014" width="3" style="87" bestFit="1" customWidth="1"/>
    <col min="12015" max="12015" width="17.85546875" style="87" customWidth="1"/>
    <col min="12016" max="12016" width="7.5703125" style="87" customWidth="1"/>
    <col min="12017" max="12017" width="6.85546875" style="87" customWidth="1"/>
    <col min="12018" max="12018" width="9.42578125" style="87" customWidth="1"/>
    <col min="12019" max="12019" width="6.85546875" style="87" customWidth="1"/>
    <col min="12020" max="12020" width="9.7109375" style="87" customWidth="1"/>
    <col min="12021" max="12023" width="6.85546875" style="87" customWidth="1"/>
    <col min="12024" max="12024" width="9.42578125" style="87" customWidth="1"/>
    <col min="12025" max="12025" width="6.85546875" style="87" customWidth="1"/>
    <col min="12026" max="12026" width="9.7109375" style="87" customWidth="1"/>
    <col min="12027" max="12029" width="6.85546875" style="87" customWidth="1"/>
    <col min="12030" max="12030" width="9.42578125" style="87" customWidth="1"/>
    <col min="12031" max="12031" width="6.85546875" style="87" customWidth="1"/>
    <col min="12032" max="12032" width="9.7109375" style="87" customWidth="1"/>
    <col min="12033" max="12033" width="6.85546875" style="87" customWidth="1"/>
    <col min="12034" max="12269" width="9.140625" style="87"/>
    <col min="12270" max="12270" width="3" style="87" bestFit="1" customWidth="1"/>
    <col min="12271" max="12271" width="17.85546875" style="87" customWidth="1"/>
    <col min="12272" max="12272" width="7.5703125" style="87" customWidth="1"/>
    <col min="12273" max="12273" width="6.85546875" style="87" customWidth="1"/>
    <col min="12274" max="12274" width="9.42578125" style="87" customWidth="1"/>
    <col min="12275" max="12275" width="6.85546875" style="87" customWidth="1"/>
    <col min="12276" max="12276" width="9.7109375" style="87" customWidth="1"/>
    <col min="12277" max="12279" width="6.85546875" style="87" customWidth="1"/>
    <col min="12280" max="12280" width="9.42578125" style="87" customWidth="1"/>
    <col min="12281" max="12281" width="6.85546875" style="87" customWidth="1"/>
    <col min="12282" max="12282" width="9.7109375" style="87" customWidth="1"/>
    <col min="12283" max="12285" width="6.85546875" style="87" customWidth="1"/>
    <col min="12286" max="12286" width="9.42578125" style="87" customWidth="1"/>
    <col min="12287" max="12287" width="6.85546875" style="87" customWidth="1"/>
    <col min="12288" max="12288" width="9.7109375" style="87" customWidth="1"/>
    <col min="12289" max="12289" width="6.85546875" style="87" customWidth="1"/>
    <col min="12290" max="12525" width="9.140625" style="87"/>
    <col min="12526" max="12526" width="3" style="87" bestFit="1" customWidth="1"/>
    <col min="12527" max="12527" width="17.85546875" style="87" customWidth="1"/>
    <col min="12528" max="12528" width="7.5703125" style="87" customWidth="1"/>
    <col min="12529" max="12529" width="6.85546875" style="87" customWidth="1"/>
    <col min="12530" max="12530" width="9.42578125" style="87" customWidth="1"/>
    <col min="12531" max="12531" width="6.85546875" style="87" customWidth="1"/>
    <col min="12532" max="12532" width="9.7109375" style="87" customWidth="1"/>
    <col min="12533" max="12535" width="6.85546875" style="87" customWidth="1"/>
    <col min="12536" max="12536" width="9.42578125" style="87" customWidth="1"/>
    <col min="12537" max="12537" width="6.85546875" style="87" customWidth="1"/>
    <col min="12538" max="12538" width="9.7109375" style="87" customWidth="1"/>
    <col min="12539" max="12541" width="6.85546875" style="87" customWidth="1"/>
    <col min="12542" max="12542" width="9.42578125" style="87" customWidth="1"/>
    <col min="12543" max="12543" width="6.85546875" style="87" customWidth="1"/>
    <col min="12544" max="12544" width="9.7109375" style="87" customWidth="1"/>
    <col min="12545" max="12545" width="6.85546875" style="87" customWidth="1"/>
    <col min="12546" max="12781" width="9.140625" style="87"/>
    <col min="12782" max="12782" width="3" style="87" bestFit="1" customWidth="1"/>
    <col min="12783" max="12783" width="17.85546875" style="87" customWidth="1"/>
    <col min="12784" max="12784" width="7.5703125" style="87" customWidth="1"/>
    <col min="12785" max="12785" width="6.85546875" style="87" customWidth="1"/>
    <col min="12786" max="12786" width="9.42578125" style="87" customWidth="1"/>
    <col min="12787" max="12787" width="6.85546875" style="87" customWidth="1"/>
    <col min="12788" max="12788" width="9.7109375" style="87" customWidth="1"/>
    <col min="12789" max="12791" width="6.85546875" style="87" customWidth="1"/>
    <col min="12792" max="12792" width="9.42578125" style="87" customWidth="1"/>
    <col min="12793" max="12793" width="6.85546875" style="87" customWidth="1"/>
    <col min="12794" max="12794" width="9.7109375" style="87" customWidth="1"/>
    <col min="12795" max="12797" width="6.85546875" style="87" customWidth="1"/>
    <col min="12798" max="12798" width="9.42578125" style="87" customWidth="1"/>
    <col min="12799" max="12799" width="6.85546875" style="87" customWidth="1"/>
    <col min="12800" max="12800" width="9.7109375" style="87" customWidth="1"/>
    <col min="12801" max="12801" width="6.85546875" style="87" customWidth="1"/>
    <col min="12802" max="13037" width="9.140625" style="87"/>
    <col min="13038" max="13038" width="3" style="87" bestFit="1" customWidth="1"/>
    <col min="13039" max="13039" width="17.85546875" style="87" customWidth="1"/>
    <col min="13040" max="13040" width="7.5703125" style="87" customWidth="1"/>
    <col min="13041" max="13041" width="6.85546875" style="87" customWidth="1"/>
    <col min="13042" max="13042" width="9.42578125" style="87" customWidth="1"/>
    <col min="13043" max="13043" width="6.85546875" style="87" customWidth="1"/>
    <col min="13044" max="13044" width="9.7109375" style="87" customWidth="1"/>
    <col min="13045" max="13047" width="6.85546875" style="87" customWidth="1"/>
    <col min="13048" max="13048" width="9.42578125" style="87" customWidth="1"/>
    <col min="13049" max="13049" width="6.85546875" style="87" customWidth="1"/>
    <col min="13050" max="13050" width="9.7109375" style="87" customWidth="1"/>
    <col min="13051" max="13053" width="6.85546875" style="87" customWidth="1"/>
    <col min="13054" max="13054" width="9.42578125" style="87" customWidth="1"/>
    <col min="13055" max="13055" width="6.85546875" style="87" customWidth="1"/>
    <col min="13056" max="13056" width="9.7109375" style="87" customWidth="1"/>
    <col min="13057" max="13057" width="6.85546875" style="87" customWidth="1"/>
    <col min="13058" max="13293" width="9.140625" style="87"/>
    <col min="13294" max="13294" width="3" style="87" bestFit="1" customWidth="1"/>
    <col min="13295" max="13295" width="17.85546875" style="87" customWidth="1"/>
    <col min="13296" max="13296" width="7.5703125" style="87" customWidth="1"/>
    <col min="13297" max="13297" width="6.85546875" style="87" customWidth="1"/>
    <col min="13298" max="13298" width="9.42578125" style="87" customWidth="1"/>
    <col min="13299" max="13299" width="6.85546875" style="87" customWidth="1"/>
    <col min="13300" max="13300" width="9.7109375" style="87" customWidth="1"/>
    <col min="13301" max="13303" width="6.85546875" style="87" customWidth="1"/>
    <col min="13304" max="13304" width="9.42578125" style="87" customWidth="1"/>
    <col min="13305" max="13305" width="6.85546875" style="87" customWidth="1"/>
    <col min="13306" max="13306" width="9.7109375" style="87" customWidth="1"/>
    <col min="13307" max="13309" width="6.85546875" style="87" customWidth="1"/>
    <col min="13310" max="13310" width="9.42578125" style="87" customWidth="1"/>
    <col min="13311" max="13311" width="6.85546875" style="87" customWidth="1"/>
    <col min="13312" max="13312" width="9.7109375" style="87" customWidth="1"/>
    <col min="13313" max="13313" width="6.85546875" style="87" customWidth="1"/>
    <col min="13314" max="13549" width="9.140625" style="87"/>
    <col min="13550" max="13550" width="3" style="87" bestFit="1" customWidth="1"/>
    <col min="13551" max="13551" width="17.85546875" style="87" customWidth="1"/>
    <col min="13552" max="13552" width="7.5703125" style="87" customWidth="1"/>
    <col min="13553" max="13553" width="6.85546875" style="87" customWidth="1"/>
    <col min="13554" max="13554" width="9.42578125" style="87" customWidth="1"/>
    <col min="13555" max="13555" width="6.85546875" style="87" customWidth="1"/>
    <col min="13556" max="13556" width="9.7109375" style="87" customWidth="1"/>
    <col min="13557" max="13559" width="6.85546875" style="87" customWidth="1"/>
    <col min="13560" max="13560" width="9.42578125" style="87" customWidth="1"/>
    <col min="13561" max="13561" width="6.85546875" style="87" customWidth="1"/>
    <col min="13562" max="13562" width="9.7109375" style="87" customWidth="1"/>
    <col min="13563" max="13565" width="6.85546875" style="87" customWidth="1"/>
    <col min="13566" max="13566" width="9.42578125" style="87" customWidth="1"/>
    <col min="13567" max="13567" width="6.85546875" style="87" customWidth="1"/>
    <col min="13568" max="13568" width="9.7109375" style="87" customWidth="1"/>
    <col min="13569" max="13569" width="6.85546875" style="87" customWidth="1"/>
    <col min="13570" max="13805" width="9.140625" style="87"/>
    <col min="13806" max="13806" width="3" style="87" bestFit="1" customWidth="1"/>
    <col min="13807" max="13807" width="17.85546875" style="87" customWidth="1"/>
    <col min="13808" max="13808" width="7.5703125" style="87" customWidth="1"/>
    <col min="13809" max="13809" width="6.85546875" style="87" customWidth="1"/>
    <col min="13810" max="13810" width="9.42578125" style="87" customWidth="1"/>
    <col min="13811" max="13811" width="6.85546875" style="87" customWidth="1"/>
    <col min="13812" max="13812" width="9.7109375" style="87" customWidth="1"/>
    <col min="13813" max="13815" width="6.85546875" style="87" customWidth="1"/>
    <col min="13816" max="13816" width="9.42578125" style="87" customWidth="1"/>
    <col min="13817" max="13817" width="6.85546875" style="87" customWidth="1"/>
    <col min="13818" max="13818" width="9.7109375" style="87" customWidth="1"/>
    <col min="13819" max="13821" width="6.85546875" style="87" customWidth="1"/>
    <col min="13822" max="13822" width="9.42578125" style="87" customWidth="1"/>
    <col min="13823" max="13823" width="6.85546875" style="87" customWidth="1"/>
    <col min="13824" max="13824" width="9.7109375" style="87" customWidth="1"/>
    <col min="13825" max="13825" width="6.85546875" style="87" customWidth="1"/>
    <col min="13826" max="14061" width="9.140625" style="87"/>
    <col min="14062" max="14062" width="3" style="87" bestFit="1" customWidth="1"/>
    <col min="14063" max="14063" width="17.85546875" style="87" customWidth="1"/>
    <col min="14064" max="14064" width="7.5703125" style="87" customWidth="1"/>
    <col min="14065" max="14065" width="6.85546875" style="87" customWidth="1"/>
    <col min="14066" max="14066" width="9.42578125" style="87" customWidth="1"/>
    <col min="14067" max="14067" width="6.85546875" style="87" customWidth="1"/>
    <col min="14068" max="14068" width="9.7109375" style="87" customWidth="1"/>
    <col min="14069" max="14071" width="6.85546875" style="87" customWidth="1"/>
    <col min="14072" max="14072" width="9.42578125" style="87" customWidth="1"/>
    <col min="14073" max="14073" width="6.85546875" style="87" customWidth="1"/>
    <col min="14074" max="14074" width="9.7109375" style="87" customWidth="1"/>
    <col min="14075" max="14077" width="6.85546875" style="87" customWidth="1"/>
    <col min="14078" max="14078" width="9.42578125" style="87" customWidth="1"/>
    <col min="14079" max="14079" width="6.85546875" style="87" customWidth="1"/>
    <col min="14080" max="14080" width="9.7109375" style="87" customWidth="1"/>
    <col min="14081" max="14081" width="6.85546875" style="87" customWidth="1"/>
    <col min="14082" max="14317" width="9.140625" style="87"/>
    <col min="14318" max="14318" width="3" style="87" bestFit="1" customWidth="1"/>
    <col min="14319" max="14319" width="17.85546875" style="87" customWidth="1"/>
    <col min="14320" max="14320" width="7.5703125" style="87" customWidth="1"/>
    <col min="14321" max="14321" width="6.85546875" style="87" customWidth="1"/>
    <col min="14322" max="14322" width="9.42578125" style="87" customWidth="1"/>
    <col min="14323" max="14323" width="6.85546875" style="87" customWidth="1"/>
    <col min="14324" max="14324" width="9.7109375" style="87" customWidth="1"/>
    <col min="14325" max="14327" width="6.85546875" style="87" customWidth="1"/>
    <col min="14328" max="14328" width="9.42578125" style="87" customWidth="1"/>
    <col min="14329" max="14329" width="6.85546875" style="87" customWidth="1"/>
    <col min="14330" max="14330" width="9.7109375" style="87" customWidth="1"/>
    <col min="14331" max="14333" width="6.85546875" style="87" customWidth="1"/>
    <col min="14334" max="14334" width="9.42578125" style="87" customWidth="1"/>
    <col min="14335" max="14335" width="6.85546875" style="87" customWidth="1"/>
    <col min="14336" max="14336" width="9.7109375" style="87" customWidth="1"/>
    <col min="14337" max="14337" width="6.85546875" style="87" customWidth="1"/>
    <col min="14338" max="14573" width="9.140625" style="87"/>
    <col min="14574" max="14574" width="3" style="87" bestFit="1" customWidth="1"/>
    <col min="14575" max="14575" width="17.85546875" style="87" customWidth="1"/>
    <col min="14576" max="14576" width="7.5703125" style="87" customWidth="1"/>
    <col min="14577" max="14577" width="6.85546875" style="87" customWidth="1"/>
    <col min="14578" max="14578" width="9.42578125" style="87" customWidth="1"/>
    <col min="14579" max="14579" width="6.85546875" style="87" customWidth="1"/>
    <col min="14580" max="14580" width="9.7109375" style="87" customWidth="1"/>
    <col min="14581" max="14583" width="6.85546875" style="87" customWidth="1"/>
    <col min="14584" max="14584" width="9.42578125" style="87" customWidth="1"/>
    <col min="14585" max="14585" width="6.85546875" style="87" customWidth="1"/>
    <col min="14586" max="14586" width="9.7109375" style="87" customWidth="1"/>
    <col min="14587" max="14589" width="6.85546875" style="87" customWidth="1"/>
    <col min="14590" max="14590" width="9.42578125" style="87" customWidth="1"/>
    <col min="14591" max="14591" width="6.85546875" style="87" customWidth="1"/>
    <col min="14592" max="14592" width="9.7109375" style="87" customWidth="1"/>
    <col min="14593" max="14593" width="6.85546875" style="87" customWidth="1"/>
    <col min="14594" max="14829" width="9.140625" style="87"/>
    <col min="14830" max="14830" width="3" style="87" bestFit="1" customWidth="1"/>
    <col min="14831" max="14831" width="17.85546875" style="87" customWidth="1"/>
    <col min="14832" max="14832" width="7.5703125" style="87" customWidth="1"/>
    <col min="14833" max="14833" width="6.85546875" style="87" customWidth="1"/>
    <col min="14834" max="14834" width="9.42578125" style="87" customWidth="1"/>
    <col min="14835" max="14835" width="6.85546875" style="87" customWidth="1"/>
    <col min="14836" max="14836" width="9.7109375" style="87" customWidth="1"/>
    <col min="14837" max="14839" width="6.85546875" style="87" customWidth="1"/>
    <col min="14840" max="14840" width="9.42578125" style="87" customWidth="1"/>
    <col min="14841" max="14841" width="6.85546875" style="87" customWidth="1"/>
    <col min="14842" max="14842" width="9.7109375" style="87" customWidth="1"/>
    <col min="14843" max="14845" width="6.85546875" style="87" customWidth="1"/>
    <col min="14846" max="14846" width="9.42578125" style="87" customWidth="1"/>
    <col min="14847" max="14847" width="6.85546875" style="87" customWidth="1"/>
    <col min="14848" max="14848" width="9.7109375" style="87" customWidth="1"/>
    <col min="14849" max="14849" width="6.85546875" style="87" customWidth="1"/>
    <col min="14850" max="15085" width="9.140625" style="87"/>
    <col min="15086" max="15086" width="3" style="87" bestFit="1" customWidth="1"/>
    <col min="15087" max="15087" width="17.85546875" style="87" customWidth="1"/>
    <col min="15088" max="15088" width="7.5703125" style="87" customWidth="1"/>
    <col min="15089" max="15089" width="6.85546875" style="87" customWidth="1"/>
    <col min="15090" max="15090" width="9.42578125" style="87" customWidth="1"/>
    <col min="15091" max="15091" width="6.85546875" style="87" customWidth="1"/>
    <col min="15092" max="15092" width="9.7109375" style="87" customWidth="1"/>
    <col min="15093" max="15095" width="6.85546875" style="87" customWidth="1"/>
    <col min="15096" max="15096" width="9.42578125" style="87" customWidth="1"/>
    <col min="15097" max="15097" width="6.85546875" style="87" customWidth="1"/>
    <col min="15098" max="15098" width="9.7109375" style="87" customWidth="1"/>
    <col min="15099" max="15101" width="6.85546875" style="87" customWidth="1"/>
    <col min="15102" max="15102" width="9.42578125" style="87" customWidth="1"/>
    <col min="15103" max="15103" width="6.85546875" style="87" customWidth="1"/>
    <col min="15104" max="15104" width="9.7109375" style="87" customWidth="1"/>
    <col min="15105" max="15105" width="6.85546875" style="87" customWidth="1"/>
    <col min="15106" max="15341" width="9.140625" style="87"/>
    <col min="15342" max="15342" width="3" style="87" bestFit="1" customWidth="1"/>
    <col min="15343" max="15343" width="17.85546875" style="87" customWidth="1"/>
    <col min="15344" max="15344" width="7.5703125" style="87" customWidth="1"/>
    <col min="15345" max="15345" width="6.85546875" style="87" customWidth="1"/>
    <col min="15346" max="15346" width="9.42578125" style="87" customWidth="1"/>
    <col min="15347" max="15347" width="6.85546875" style="87" customWidth="1"/>
    <col min="15348" max="15348" width="9.7109375" style="87" customWidth="1"/>
    <col min="15349" max="15351" width="6.85546875" style="87" customWidth="1"/>
    <col min="15352" max="15352" width="9.42578125" style="87" customWidth="1"/>
    <col min="15353" max="15353" width="6.85546875" style="87" customWidth="1"/>
    <col min="15354" max="15354" width="9.7109375" style="87" customWidth="1"/>
    <col min="15355" max="15357" width="6.85546875" style="87" customWidth="1"/>
    <col min="15358" max="15358" width="9.42578125" style="87" customWidth="1"/>
    <col min="15359" max="15359" width="6.85546875" style="87" customWidth="1"/>
    <col min="15360" max="15360" width="9.7109375" style="87" customWidth="1"/>
    <col min="15361" max="15361" width="6.85546875" style="87" customWidth="1"/>
    <col min="15362" max="15597" width="9.140625" style="87"/>
    <col min="15598" max="15598" width="3" style="87" bestFit="1" customWidth="1"/>
    <col min="15599" max="15599" width="17.85546875" style="87" customWidth="1"/>
    <col min="15600" max="15600" width="7.5703125" style="87" customWidth="1"/>
    <col min="15601" max="15601" width="6.85546875" style="87" customWidth="1"/>
    <col min="15602" max="15602" width="9.42578125" style="87" customWidth="1"/>
    <col min="15603" max="15603" width="6.85546875" style="87" customWidth="1"/>
    <col min="15604" max="15604" width="9.7109375" style="87" customWidth="1"/>
    <col min="15605" max="15607" width="6.85546875" style="87" customWidth="1"/>
    <col min="15608" max="15608" width="9.42578125" style="87" customWidth="1"/>
    <col min="15609" max="15609" width="6.85546875" style="87" customWidth="1"/>
    <col min="15610" max="15610" width="9.7109375" style="87" customWidth="1"/>
    <col min="15611" max="15613" width="6.85546875" style="87" customWidth="1"/>
    <col min="15614" max="15614" width="9.42578125" style="87" customWidth="1"/>
    <col min="15615" max="15615" width="6.85546875" style="87" customWidth="1"/>
    <col min="15616" max="15616" width="9.7109375" style="87" customWidth="1"/>
    <col min="15617" max="15617" width="6.85546875" style="87" customWidth="1"/>
    <col min="15618" max="15853" width="9.140625" style="87"/>
    <col min="15854" max="15854" width="3" style="87" bestFit="1" customWidth="1"/>
    <col min="15855" max="15855" width="17.85546875" style="87" customWidth="1"/>
    <col min="15856" max="15856" width="7.5703125" style="87" customWidth="1"/>
    <col min="15857" max="15857" width="6.85546875" style="87" customWidth="1"/>
    <col min="15858" max="15858" width="9.42578125" style="87" customWidth="1"/>
    <col min="15859" max="15859" width="6.85546875" style="87" customWidth="1"/>
    <col min="15860" max="15860" width="9.7109375" style="87" customWidth="1"/>
    <col min="15861" max="15863" width="6.85546875" style="87" customWidth="1"/>
    <col min="15864" max="15864" width="9.42578125" style="87" customWidth="1"/>
    <col min="15865" max="15865" width="6.85546875" style="87" customWidth="1"/>
    <col min="15866" max="15866" width="9.7109375" style="87" customWidth="1"/>
    <col min="15867" max="15869" width="6.85546875" style="87" customWidth="1"/>
    <col min="15870" max="15870" width="9.42578125" style="87" customWidth="1"/>
    <col min="15871" max="15871" width="6.85546875" style="87" customWidth="1"/>
    <col min="15872" max="15872" width="9.7109375" style="87" customWidth="1"/>
    <col min="15873" max="15873" width="6.85546875" style="87" customWidth="1"/>
    <col min="15874" max="16109" width="9.140625" style="87"/>
    <col min="16110" max="16110" width="3" style="87" bestFit="1" customWidth="1"/>
    <col min="16111" max="16111" width="17.85546875" style="87" customWidth="1"/>
    <col min="16112" max="16112" width="7.5703125" style="87" customWidth="1"/>
    <col min="16113" max="16113" width="6.85546875" style="87" customWidth="1"/>
    <col min="16114" max="16114" width="9.42578125" style="87" customWidth="1"/>
    <col min="16115" max="16115" width="6.85546875" style="87" customWidth="1"/>
    <col min="16116" max="16116" width="9.7109375" style="87" customWidth="1"/>
    <col min="16117" max="16119" width="6.85546875" style="87" customWidth="1"/>
    <col min="16120" max="16120" width="9.42578125" style="87" customWidth="1"/>
    <col min="16121" max="16121" width="6.85546875" style="87" customWidth="1"/>
    <col min="16122" max="16122" width="9.7109375" style="87" customWidth="1"/>
    <col min="16123" max="16125" width="6.85546875" style="87" customWidth="1"/>
    <col min="16126" max="16126" width="9.42578125" style="87" customWidth="1"/>
    <col min="16127" max="16127" width="6.85546875" style="87" customWidth="1"/>
    <col min="16128" max="16128" width="9.7109375" style="87" customWidth="1"/>
    <col min="16129" max="16129" width="6.85546875" style="87" customWidth="1"/>
    <col min="16130" max="16384" width="9.140625" style="87"/>
  </cols>
  <sheetData>
    <row r="1" spans="1:58">
      <c r="R1" s="213" t="s">
        <v>85</v>
      </c>
      <c r="S1" s="213"/>
    </row>
    <row r="2" spans="1:58" s="168" customFormat="1" ht="16.5" customHeight="1">
      <c r="A2" s="188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58" s="26" customFormat="1">
      <c r="A3" s="82" t="s">
        <v>98</v>
      </c>
      <c r="B3" s="71"/>
    </row>
    <row r="4" spans="1:58" s="72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157"/>
    </row>
    <row r="5" spans="1:58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  <c r="T5" s="156"/>
    </row>
    <row r="6" spans="1:58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  <c r="T6" s="156"/>
    </row>
    <row r="7" spans="1:58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44" t="s">
        <v>52</v>
      </c>
      <c r="R7" s="245"/>
      <c r="S7" s="245"/>
      <c r="T7" s="156"/>
    </row>
    <row r="8" spans="1:58" s="73" customFormat="1" ht="54.75" customHeight="1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54</v>
      </c>
      <c r="M8" s="163" t="s">
        <v>55</v>
      </c>
      <c r="N8" s="255"/>
      <c r="O8" s="255"/>
      <c r="P8" s="255"/>
      <c r="Q8" s="163" t="s">
        <v>53</v>
      </c>
      <c r="R8" s="175" t="s">
        <v>70</v>
      </c>
      <c r="S8" s="164" t="s">
        <v>55</v>
      </c>
      <c r="T8" s="156"/>
    </row>
    <row r="9" spans="1:58" s="77" customFormat="1" ht="12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58" s="77" customFormat="1" ht="14.25" customHeight="1">
      <c r="A10" s="83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v>23.982099999999999</v>
      </c>
      <c r="C11" s="185">
        <v>9.0189000000000004</v>
      </c>
      <c r="D11" s="185">
        <v>36.196300000000001</v>
      </c>
      <c r="E11" s="185">
        <v>37.768999999999998</v>
      </c>
      <c r="F11" s="185">
        <v>29.9312</v>
      </c>
      <c r="G11" s="185">
        <v>27.936399999999999</v>
      </c>
      <c r="H11" s="185">
        <v>23.993600000000001</v>
      </c>
      <c r="I11" s="185">
        <v>9.0169999999999995</v>
      </c>
      <c r="J11" s="185">
        <v>36.211799999999997</v>
      </c>
      <c r="K11" s="185">
        <v>37.768999999999998</v>
      </c>
      <c r="L11" s="185">
        <v>29.9312</v>
      </c>
      <c r="M11" s="185">
        <v>28.1342</v>
      </c>
      <c r="N11" s="185">
        <v>7.4941000000000004</v>
      </c>
      <c r="O11" s="185">
        <v>10.940799999999999</v>
      </c>
      <c r="P11" s="185">
        <v>1.0007999999999999</v>
      </c>
      <c r="Q11" s="185">
        <v>52</v>
      </c>
      <c r="R11" s="185">
        <v>0</v>
      </c>
      <c r="S11" s="185">
        <v>1</v>
      </c>
    </row>
    <row r="12" spans="1:58" s="33" customFormat="1" ht="51">
      <c r="A12" s="150" t="s">
        <v>22</v>
      </c>
      <c r="B12" s="97" t="s">
        <v>99</v>
      </c>
      <c r="C12" s="97" t="s">
        <v>99</v>
      </c>
      <c r="D12" s="97" t="s">
        <v>99</v>
      </c>
      <c r="E12" s="97" t="s">
        <v>99</v>
      </c>
      <c r="F12" s="97" t="s">
        <v>99</v>
      </c>
      <c r="G12" s="97" t="s">
        <v>99</v>
      </c>
      <c r="H12" s="97" t="s">
        <v>99</v>
      </c>
      <c r="I12" s="97" t="s">
        <v>99</v>
      </c>
      <c r="J12" s="97" t="s">
        <v>99</v>
      </c>
      <c r="K12" s="97" t="s">
        <v>99</v>
      </c>
      <c r="L12" s="97" t="s">
        <v>99</v>
      </c>
      <c r="M12" s="97" t="s">
        <v>99</v>
      </c>
      <c r="N12" s="97" t="s">
        <v>99</v>
      </c>
      <c r="O12" s="97" t="s">
        <v>99</v>
      </c>
      <c r="P12" s="97" t="s">
        <v>99</v>
      </c>
      <c r="Q12" s="97" t="s">
        <v>99</v>
      </c>
      <c r="R12" s="97" t="s">
        <v>99</v>
      </c>
      <c r="S12" s="97" t="s">
        <v>99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33" customFormat="1">
      <c r="A14" s="35" t="s">
        <v>24</v>
      </c>
      <c r="B14" s="97">
        <v>37.210700000000003</v>
      </c>
      <c r="C14" s="97">
        <v>38.053600000000003</v>
      </c>
      <c r="D14" s="97">
        <v>37.171100000000003</v>
      </c>
      <c r="E14" s="97">
        <v>37.8536</v>
      </c>
      <c r="F14" s="97">
        <v>38.105499999999999</v>
      </c>
      <c r="G14" s="97">
        <v>28.1309</v>
      </c>
      <c r="H14" s="97">
        <v>37.209299999999999</v>
      </c>
      <c r="I14" s="97">
        <v>38.026299999999999</v>
      </c>
      <c r="J14" s="97">
        <v>37.171100000000003</v>
      </c>
      <c r="K14" s="97">
        <v>37.8536</v>
      </c>
      <c r="L14" s="97">
        <v>38.105499999999999</v>
      </c>
      <c r="M14" s="97">
        <v>28.1309</v>
      </c>
      <c r="N14" s="97">
        <v>43.597700000000003</v>
      </c>
      <c r="O14" s="97">
        <v>43.597700000000003</v>
      </c>
      <c r="P14" s="97">
        <v>0</v>
      </c>
      <c r="Q14" s="97">
        <v>0</v>
      </c>
      <c r="R14" s="97">
        <v>0</v>
      </c>
      <c r="S14" s="97">
        <v>0</v>
      </c>
    </row>
    <row r="15" spans="1:58" s="27" customFormat="1">
      <c r="A15" s="35" t="s">
        <v>25</v>
      </c>
      <c r="B15" s="97">
        <v>36.678100000000001</v>
      </c>
      <c r="C15" s="97">
        <v>41.963799999999999</v>
      </c>
      <c r="D15" s="97">
        <v>36.482999999999997</v>
      </c>
      <c r="E15" s="97">
        <v>38.072400000000002</v>
      </c>
      <c r="F15" s="97">
        <v>29.715900000000001</v>
      </c>
      <c r="G15" s="97">
        <v>18.145199999999999</v>
      </c>
      <c r="H15" s="97">
        <v>36.676900000000003</v>
      </c>
      <c r="I15" s="97">
        <v>41.941099999999999</v>
      </c>
      <c r="J15" s="97">
        <v>36.482999999999997</v>
      </c>
      <c r="K15" s="97">
        <v>38.072400000000002</v>
      </c>
      <c r="L15" s="97">
        <v>29.715900000000001</v>
      </c>
      <c r="M15" s="97">
        <v>18.145199999999999</v>
      </c>
      <c r="N15" s="97">
        <v>53.005899999999997</v>
      </c>
      <c r="O15" s="97">
        <v>53.005899999999997</v>
      </c>
      <c r="P15" s="97">
        <v>0</v>
      </c>
      <c r="Q15" s="97">
        <v>0</v>
      </c>
      <c r="R15" s="97">
        <v>0</v>
      </c>
      <c r="S15" s="97"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v>35.736699999999999</v>
      </c>
      <c r="C16" s="97">
        <v>38.642899999999997</v>
      </c>
      <c r="D16" s="97">
        <v>35.509300000000003</v>
      </c>
      <c r="E16" s="97">
        <v>35.9786</v>
      </c>
      <c r="F16" s="97">
        <v>32.492600000000003</v>
      </c>
      <c r="G16" s="97">
        <v>35.255600000000001</v>
      </c>
      <c r="H16" s="97">
        <v>35.738700000000001</v>
      </c>
      <c r="I16" s="97">
        <v>38.678800000000003</v>
      </c>
      <c r="J16" s="97">
        <v>35.509300000000003</v>
      </c>
      <c r="K16" s="97">
        <v>35.9786</v>
      </c>
      <c r="L16" s="97">
        <v>32.492600000000003</v>
      </c>
      <c r="M16" s="97">
        <v>35.255600000000001</v>
      </c>
      <c r="N16" s="97">
        <v>26.367899999999999</v>
      </c>
      <c r="O16" s="97">
        <v>26.367899999999999</v>
      </c>
      <c r="P16" s="97">
        <v>0</v>
      </c>
      <c r="Q16" s="97">
        <v>0</v>
      </c>
      <c r="R16" s="97">
        <v>0</v>
      </c>
      <c r="S16" s="97">
        <v>0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v>37.635300000000001</v>
      </c>
      <c r="C17" s="97">
        <v>46.519100000000002</v>
      </c>
      <c r="D17" s="97">
        <v>37.291800000000002</v>
      </c>
      <c r="E17" s="97">
        <v>37.980200000000004</v>
      </c>
      <c r="F17" s="97">
        <v>10.3924</v>
      </c>
      <c r="G17" s="97">
        <v>7.1943000000000001</v>
      </c>
      <c r="H17" s="97">
        <v>37.633200000000002</v>
      </c>
      <c r="I17" s="97">
        <v>46.502000000000002</v>
      </c>
      <c r="J17" s="97">
        <v>37.291800000000002</v>
      </c>
      <c r="K17" s="97">
        <v>37.980200000000004</v>
      </c>
      <c r="L17" s="97">
        <v>10.3924</v>
      </c>
      <c r="M17" s="97">
        <v>7.1943000000000001</v>
      </c>
      <c r="N17" s="97">
        <v>50.304000000000002</v>
      </c>
      <c r="O17" s="97">
        <v>50.304000000000002</v>
      </c>
      <c r="P17" s="97">
        <v>0</v>
      </c>
      <c r="Q17" s="97">
        <v>0</v>
      </c>
      <c r="R17" s="97">
        <v>0</v>
      </c>
      <c r="S17" s="97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v>36.809600000000003</v>
      </c>
      <c r="C18" s="97">
        <v>39.952199999999998</v>
      </c>
      <c r="D18" s="97">
        <v>36.636800000000001</v>
      </c>
      <c r="E18" s="97">
        <v>37.5396</v>
      </c>
      <c r="F18" s="97">
        <v>31.758299999999998</v>
      </c>
      <c r="G18" s="97">
        <v>30.2607</v>
      </c>
      <c r="H18" s="97">
        <v>36.811399999999999</v>
      </c>
      <c r="I18" s="97">
        <v>39.9968</v>
      </c>
      <c r="J18" s="97">
        <v>36.636800000000001</v>
      </c>
      <c r="K18" s="97">
        <v>37.5396</v>
      </c>
      <c r="L18" s="97">
        <v>31.758299999999998</v>
      </c>
      <c r="M18" s="97">
        <v>30.2607</v>
      </c>
      <c r="N18" s="97">
        <v>23.542000000000002</v>
      </c>
      <c r="O18" s="97">
        <v>23.542000000000002</v>
      </c>
      <c r="P18" s="97">
        <v>0</v>
      </c>
      <c r="Q18" s="97">
        <v>0</v>
      </c>
      <c r="R18" s="97">
        <v>0</v>
      </c>
      <c r="S18" s="97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v>36.854500000000002</v>
      </c>
      <c r="C19" s="97">
        <v>42.1098</v>
      </c>
      <c r="D19" s="97">
        <v>36.619300000000003</v>
      </c>
      <c r="E19" s="97">
        <v>38.359099999999998</v>
      </c>
      <c r="F19" s="97">
        <v>30.278600000000001</v>
      </c>
      <c r="G19" s="97">
        <v>24.104099999999999</v>
      </c>
      <c r="H19" s="97">
        <v>36.8536</v>
      </c>
      <c r="I19" s="97">
        <v>42.124000000000002</v>
      </c>
      <c r="J19" s="97">
        <v>36.619300000000003</v>
      </c>
      <c r="K19" s="97">
        <v>38.359099999999998</v>
      </c>
      <c r="L19" s="97">
        <v>30.278600000000001</v>
      </c>
      <c r="M19" s="97">
        <v>24.104099999999999</v>
      </c>
      <c r="N19" s="97">
        <v>39.953099999999999</v>
      </c>
      <c r="O19" s="97">
        <v>39.953099999999999</v>
      </c>
      <c r="P19" s="97">
        <v>0</v>
      </c>
      <c r="Q19" s="97">
        <v>0</v>
      </c>
      <c r="R19" s="97">
        <v>0</v>
      </c>
      <c r="S19" s="97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v>36.791200000000003</v>
      </c>
      <c r="C20" s="97">
        <v>42.911299999999997</v>
      </c>
      <c r="D20" s="97">
        <v>36.013800000000003</v>
      </c>
      <c r="E20" s="97">
        <v>36.9056</v>
      </c>
      <c r="F20" s="97">
        <v>28.144200000000001</v>
      </c>
      <c r="G20" s="97">
        <v>25.410399999999999</v>
      </c>
      <c r="H20" s="97">
        <v>36.7913</v>
      </c>
      <c r="I20" s="97">
        <v>42.919400000000003</v>
      </c>
      <c r="J20" s="97">
        <v>36.013800000000003</v>
      </c>
      <c r="K20" s="97">
        <v>36.9056</v>
      </c>
      <c r="L20" s="97">
        <v>28.144200000000001</v>
      </c>
      <c r="M20" s="97">
        <v>25.410399999999999</v>
      </c>
      <c r="N20" s="97">
        <v>36.161099999999998</v>
      </c>
      <c r="O20" s="97">
        <v>36.161099999999998</v>
      </c>
      <c r="P20" s="97">
        <v>0</v>
      </c>
      <c r="Q20" s="97">
        <v>0</v>
      </c>
      <c r="R20" s="97">
        <v>0</v>
      </c>
      <c r="S20" s="97"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v>36.334299999999999</v>
      </c>
      <c r="C21" s="97">
        <v>38.384599999999999</v>
      </c>
      <c r="D21" s="97">
        <v>36.257899999999999</v>
      </c>
      <c r="E21" s="97">
        <v>37.836100000000002</v>
      </c>
      <c r="F21" s="97">
        <v>33.462800000000001</v>
      </c>
      <c r="G21" s="97">
        <v>18.828600000000002</v>
      </c>
      <c r="H21" s="97">
        <v>36.343699999999998</v>
      </c>
      <c r="I21" s="97">
        <v>38.6738</v>
      </c>
      <c r="J21" s="97">
        <v>36.257899999999999</v>
      </c>
      <c r="K21" s="97">
        <v>37.836100000000002</v>
      </c>
      <c r="L21" s="97">
        <v>33.462800000000001</v>
      </c>
      <c r="M21" s="97">
        <v>18.828600000000002</v>
      </c>
      <c r="N21" s="97">
        <v>15.7638</v>
      </c>
      <c r="O21" s="97">
        <v>15.7638</v>
      </c>
      <c r="P21" s="97">
        <v>0</v>
      </c>
      <c r="Q21" s="97">
        <v>0</v>
      </c>
      <c r="R21" s="97">
        <v>0</v>
      </c>
      <c r="S21" s="97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5.5">
      <c r="A22" s="34" t="s">
        <v>1</v>
      </c>
      <c r="B22" s="97">
        <v>16.555700000000002</v>
      </c>
      <c r="C22" s="97">
        <v>7.4481000000000002</v>
      </c>
      <c r="D22" s="97">
        <v>35.190899999999999</v>
      </c>
      <c r="E22" s="97">
        <v>37.936300000000003</v>
      </c>
      <c r="F22" s="97">
        <v>26.040299999999998</v>
      </c>
      <c r="G22" s="97">
        <v>28.1326</v>
      </c>
      <c r="H22" s="97">
        <v>16.5672</v>
      </c>
      <c r="I22" s="97">
        <v>7.4489000000000001</v>
      </c>
      <c r="J22" s="97">
        <v>35.230600000000003</v>
      </c>
      <c r="K22" s="97">
        <v>37.936300000000003</v>
      </c>
      <c r="L22" s="97">
        <v>26.040299999999998</v>
      </c>
      <c r="M22" s="97">
        <v>28.4833</v>
      </c>
      <c r="N22" s="97">
        <v>4.2114000000000003</v>
      </c>
      <c r="O22" s="97">
        <v>6.4534000000000002</v>
      </c>
      <c r="P22" s="97">
        <v>1.0007999999999999</v>
      </c>
      <c r="Q22" s="97">
        <v>52</v>
      </c>
      <c r="R22" s="97">
        <v>0</v>
      </c>
      <c r="S22" s="97">
        <v>1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v>36.96</v>
      </c>
      <c r="C23" s="97">
        <v>38.389899999999997</v>
      </c>
      <c r="D23" s="97">
        <v>36.895899999999997</v>
      </c>
      <c r="E23" s="97">
        <v>37.398499999999999</v>
      </c>
      <c r="F23" s="97">
        <v>33.099699999999999</v>
      </c>
      <c r="G23" s="97">
        <v>35.660499999999999</v>
      </c>
      <c r="H23" s="97">
        <v>36.961799999999997</v>
      </c>
      <c r="I23" s="97">
        <v>38.435699999999997</v>
      </c>
      <c r="J23" s="97">
        <v>36.895899999999997</v>
      </c>
      <c r="K23" s="97">
        <v>37.398499999999999</v>
      </c>
      <c r="L23" s="97">
        <v>33.099699999999999</v>
      </c>
      <c r="M23" s="97">
        <v>35.660499999999999</v>
      </c>
      <c r="N23" s="97">
        <v>21.215800000000002</v>
      </c>
      <c r="O23" s="97">
        <v>21.215800000000002</v>
      </c>
      <c r="P23" s="97">
        <v>0</v>
      </c>
      <c r="Q23" s="97">
        <v>0</v>
      </c>
      <c r="R23" s="97">
        <v>0</v>
      </c>
      <c r="S23" s="97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v>37.244599999999998</v>
      </c>
      <c r="C24" s="97">
        <v>58.585000000000001</v>
      </c>
      <c r="D24" s="97">
        <v>37.242199999999997</v>
      </c>
      <c r="E24" s="97">
        <v>37.908900000000003</v>
      </c>
      <c r="F24" s="97">
        <v>8.6380999999999997</v>
      </c>
      <c r="G24" s="97">
        <v>0</v>
      </c>
      <c r="H24" s="97">
        <v>37.244599999999998</v>
      </c>
      <c r="I24" s="97">
        <v>58.585000000000001</v>
      </c>
      <c r="J24" s="97">
        <v>37.242199999999997</v>
      </c>
      <c r="K24" s="97">
        <v>37.908900000000003</v>
      </c>
      <c r="L24" s="97">
        <v>8.6380999999999997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v>39.956400000000002</v>
      </c>
      <c r="C25" s="97">
        <v>39.575600000000001</v>
      </c>
      <c r="D25" s="97">
        <v>39.977499999999999</v>
      </c>
      <c r="E25" s="97">
        <v>40.759500000000003</v>
      </c>
      <c r="F25" s="97">
        <v>41.971499999999999</v>
      </c>
      <c r="G25" s="97">
        <v>23.799499999999998</v>
      </c>
      <c r="H25" s="97">
        <v>39.959400000000002</v>
      </c>
      <c r="I25" s="97">
        <v>39.631300000000003</v>
      </c>
      <c r="J25" s="97">
        <v>39.977499999999999</v>
      </c>
      <c r="K25" s="97">
        <v>40.759500000000003</v>
      </c>
      <c r="L25" s="97">
        <v>41.971499999999999</v>
      </c>
      <c r="M25" s="97">
        <v>23.799499999999998</v>
      </c>
      <c r="N25" s="97">
        <v>16.543700000000001</v>
      </c>
      <c r="O25" s="97">
        <v>16.543700000000001</v>
      </c>
      <c r="P25" s="97">
        <v>0</v>
      </c>
      <c r="Q25" s="97">
        <v>0</v>
      </c>
      <c r="R25" s="97">
        <v>0</v>
      </c>
      <c r="S25" s="97">
        <v>0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v>37.960500000000003</v>
      </c>
      <c r="C26" s="97">
        <v>37.698799999999999</v>
      </c>
      <c r="D26" s="97">
        <v>37.978900000000003</v>
      </c>
      <c r="E26" s="97">
        <v>38.038899999999998</v>
      </c>
      <c r="F26" s="97">
        <v>37.706000000000003</v>
      </c>
      <c r="G26" s="97">
        <v>37.558199999999999</v>
      </c>
      <c r="H26" s="97">
        <v>37.963200000000001</v>
      </c>
      <c r="I26" s="97">
        <v>37.738900000000001</v>
      </c>
      <c r="J26" s="97">
        <v>37.978900000000003</v>
      </c>
      <c r="K26" s="97">
        <v>38.038899999999998</v>
      </c>
      <c r="L26" s="97">
        <v>37.706000000000003</v>
      </c>
      <c r="M26" s="97">
        <v>37.558199999999999</v>
      </c>
      <c r="N26" s="97">
        <v>29.9437</v>
      </c>
      <c r="O26" s="97">
        <v>29.9437</v>
      </c>
      <c r="P26" s="97">
        <v>0</v>
      </c>
      <c r="Q26" s="97">
        <v>0</v>
      </c>
      <c r="R26" s="97">
        <v>0</v>
      </c>
      <c r="S26" s="97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v>36.889000000000003</v>
      </c>
      <c r="C27" s="97">
        <v>40.4328</v>
      </c>
      <c r="D27" s="97">
        <v>36.400700000000001</v>
      </c>
      <c r="E27" s="97">
        <v>37.896099999999997</v>
      </c>
      <c r="F27" s="97">
        <v>28.655200000000001</v>
      </c>
      <c r="G27" s="97">
        <v>28.605499999999999</v>
      </c>
      <c r="H27" s="97">
        <v>36.904200000000003</v>
      </c>
      <c r="I27" s="97">
        <v>40.599600000000002</v>
      </c>
      <c r="J27" s="97">
        <v>36.400700000000001</v>
      </c>
      <c r="K27" s="97">
        <v>37.896099999999997</v>
      </c>
      <c r="L27" s="97">
        <v>28.655200000000001</v>
      </c>
      <c r="M27" s="97">
        <v>28.605499999999999</v>
      </c>
      <c r="N27" s="97">
        <v>25.652999999999999</v>
      </c>
      <c r="O27" s="97">
        <v>25.652999999999999</v>
      </c>
      <c r="P27" s="97">
        <v>0</v>
      </c>
      <c r="Q27" s="97">
        <v>0</v>
      </c>
      <c r="R27" s="97">
        <v>0</v>
      </c>
      <c r="S27" s="97">
        <v>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v>36.958199999999998</v>
      </c>
      <c r="C28" s="97">
        <v>38.765700000000002</v>
      </c>
      <c r="D28" s="97">
        <v>36.849299999999999</v>
      </c>
      <c r="E28" s="97">
        <v>37.275500000000001</v>
      </c>
      <c r="F28" s="97">
        <v>33.820999999999998</v>
      </c>
      <c r="G28" s="97">
        <v>37.365299999999998</v>
      </c>
      <c r="H28" s="97">
        <v>36.958199999999998</v>
      </c>
      <c r="I28" s="97">
        <v>38.769100000000002</v>
      </c>
      <c r="J28" s="97">
        <v>36.849299999999999</v>
      </c>
      <c r="K28" s="97">
        <v>37.275500000000001</v>
      </c>
      <c r="L28" s="97">
        <v>33.820999999999998</v>
      </c>
      <c r="M28" s="97">
        <v>37.365299999999998</v>
      </c>
      <c r="N28" s="97">
        <v>36.516100000000002</v>
      </c>
      <c r="O28" s="97">
        <v>36.516100000000002</v>
      </c>
      <c r="P28" s="97">
        <v>0</v>
      </c>
      <c r="Q28" s="97">
        <v>0</v>
      </c>
      <c r="R28" s="97">
        <v>0</v>
      </c>
      <c r="S28" s="97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v>36.667299999999997</v>
      </c>
      <c r="C29" s="97">
        <v>43.228900000000003</v>
      </c>
      <c r="D29" s="97">
        <v>36.374000000000002</v>
      </c>
      <c r="E29" s="97">
        <v>37.750999999999998</v>
      </c>
      <c r="F29" s="97">
        <v>29.996300000000002</v>
      </c>
      <c r="G29" s="97">
        <v>20.374199999999998</v>
      </c>
      <c r="H29" s="97">
        <v>36.667999999999999</v>
      </c>
      <c r="I29" s="97">
        <v>43.263399999999997</v>
      </c>
      <c r="J29" s="97">
        <v>36.374000000000002</v>
      </c>
      <c r="K29" s="97">
        <v>37.750999999999998</v>
      </c>
      <c r="L29" s="97">
        <v>29.996300000000002</v>
      </c>
      <c r="M29" s="97">
        <v>20.374199999999998</v>
      </c>
      <c r="N29" s="97">
        <v>31.730399999999999</v>
      </c>
      <c r="O29" s="97">
        <v>31.730399999999999</v>
      </c>
      <c r="P29" s="97">
        <v>0</v>
      </c>
      <c r="Q29" s="97">
        <v>0</v>
      </c>
      <c r="R29" s="97">
        <v>0</v>
      </c>
      <c r="S29" s="97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v>36.821100000000001</v>
      </c>
      <c r="C30" s="97">
        <v>39.483199999999997</v>
      </c>
      <c r="D30" s="97">
        <v>36.669800000000002</v>
      </c>
      <c r="E30" s="97">
        <v>37.455300000000001</v>
      </c>
      <c r="F30" s="97">
        <v>27.275600000000001</v>
      </c>
      <c r="G30" s="97">
        <v>35.123600000000003</v>
      </c>
      <c r="H30" s="97">
        <v>36.822899999999997</v>
      </c>
      <c r="I30" s="97">
        <v>39.524799999999999</v>
      </c>
      <c r="J30" s="97">
        <v>36.669800000000002</v>
      </c>
      <c r="K30" s="97">
        <v>37.455300000000001</v>
      </c>
      <c r="L30" s="97">
        <v>27.275600000000001</v>
      </c>
      <c r="M30" s="97">
        <v>35.123600000000003</v>
      </c>
      <c r="N30" s="97">
        <v>24.592700000000001</v>
      </c>
      <c r="O30" s="97">
        <v>24.592700000000001</v>
      </c>
      <c r="P30" s="97">
        <v>0</v>
      </c>
      <c r="Q30" s="97">
        <v>0</v>
      </c>
      <c r="R30" s="97">
        <v>0</v>
      </c>
      <c r="S30" s="97"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v>37.327399999999997</v>
      </c>
      <c r="C31" s="97">
        <v>38.746400000000001</v>
      </c>
      <c r="D31" s="97">
        <v>37.258099999999999</v>
      </c>
      <c r="E31" s="97">
        <v>38.422400000000003</v>
      </c>
      <c r="F31" s="97">
        <v>32.460299999999997</v>
      </c>
      <c r="G31" s="97">
        <v>27.193999999999999</v>
      </c>
      <c r="H31" s="97">
        <v>37.329300000000003</v>
      </c>
      <c r="I31" s="97">
        <v>38.7896</v>
      </c>
      <c r="J31" s="97">
        <v>37.258099999999999</v>
      </c>
      <c r="K31" s="97">
        <v>38.422400000000003</v>
      </c>
      <c r="L31" s="97">
        <v>32.460299999999997</v>
      </c>
      <c r="M31" s="97">
        <v>27.193999999999999</v>
      </c>
      <c r="N31" s="97">
        <v>20.9909</v>
      </c>
      <c r="O31" s="97">
        <v>20.9909</v>
      </c>
      <c r="P31" s="97">
        <v>0</v>
      </c>
      <c r="Q31" s="97">
        <v>0</v>
      </c>
      <c r="R31" s="97">
        <v>0</v>
      </c>
      <c r="S31" s="97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v>36.6111</v>
      </c>
      <c r="C32" s="97">
        <v>40.133200000000002</v>
      </c>
      <c r="D32" s="97">
        <v>36.411200000000001</v>
      </c>
      <c r="E32" s="97">
        <v>37.3018</v>
      </c>
      <c r="F32" s="97">
        <v>27.2027</v>
      </c>
      <c r="G32" s="97">
        <v>28.695900000000002</v>
      </c>
      <c r="H32" s="97">
        <v>36.615200000000002</v>
      </c>
      <c r="I32" s="97">
        <v>40.226700000000001</v>
      </c>
      <c r="J32" s="97">
        <v>36.411200000000001</v>
      </c>
      <c r="K32" s="97">
        <v>37.3018</v>
      </c>
      <c r="L32" s="97">
        <v>27.2027</v>
      </c>
      <c r="M32" s="97">
        <v>28.695900000000002</v>
      </c>
      <c r="N32" s="97">
        <v>19.979199999999999</v>
      </c>
      <c r="O32" s="97">
        <v>19.979199999999999</v>
      </c>
      <c r="P32" s="97">
        <v>0</v>
      </c>
      <c r="Q32" s="97">
        <v>0</v>
      </c>
      <c r="R32" s="97">
        <v>0</v>
      </c>
      <c r="S32" s="97">
        <v>0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v>38.287500000000001</v>
      </c>
      <c r="C33" s="97">
        <v>41.564100000000003</v>
      </c>
      <c r="D33" s="97">
        <v>38.1905</v>
      </c>
      <c r="E33" s="97">
        <v>38.579300000000003</v>
      </c>
      <c r="F33" s="97">
        <v>20.626200000000001</v>
      </c>
      <c r="G33" s="97">
        <v>43.536700000000003</v>
      </c>
      <c r="H33" s="97">
        <v>38.367199999999997</v>
      </c>
      <c r="I33" s="97">
        <v>45.139200000000002</v>
      </c>
      <c r="J33" s="97">
        <v>38.1905</v>
      </c>
      <c r="K33" s="97">
        <v>38.579300000000003</v>
      </c>
      <c r="L33" s="97">
        <v>20.626200000000001</v>
      </c>
      <c r="M33" s="97">
        <v>43.536700000000003</v>
      </c>
      <c r="N33" s="97">
        <v>15.016500000000001</v>
      </c>
      <c r="O33" s="97">
        <v>15.016500000000001</v>
      </c>
      <c r="P33" s="97">
        <v>0</v>
      </c>
      <c r="Q33" s="97">
        <v>0</v>
      </c>
      <c r="R33" s="97">
        <v>0</v>
      </c>
      <c r="S33" s="97"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v>36.272799999999997</v>
      </c>
      <c r="C34" s="97">
        <v>39.3035</v>
      </c>
      <c r="D34" s="97">
        <v>36.151600000000002</v>
      </c>
      <c r="E34" s="97">
        <v>37.2059</v>
      </c>
      <c r="F34" s="97">
        <v>29.775500000000001</v>
      </c>
      <c r="G34" s="97">
        <v>28.418500000000002</v>
      </c>
      <c r="H34" s="97">
        <v>36.274000000000001</v>
      </c>
      <c r="I34" s="97">
        <v>39.348399999999998</v>
      </c>
      <c r="J34" s="97">
        <v>36.151600000000002</v>
      </c>
      <c r="K34" s="97">
        <v>37.2059</v>
      </c>
      <c r="L34" s="97">
        <v>29.775500000000001</v>
      </c>
      <c r="M34" s="97">
        <v>28.418500000000002</v>
      </c>
      <c r="N34" s="97">
        <v>27.7498</v>
      </c>
      <c r="O34" s="97">
        <v>27.7498</v>
      </c>
      <c r="P34" s="97">
        <v>0</v>
      </c>
      <c r="Q34" s="97">
        <v>0</v>
      </c>
      <c r="R34" s="97">
        <v>0</v>
      </c>
      <c r="S34" s="97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v>36.656999999999996</v>
      </c>
      <c r="C35" s="97">
        <v>36.351199999999999</v>
      </c>
      <c r="D35" s="97">
        <v>36.671900000000001</v>
      </c>
      <c r="E35" s="97">
        <v>37.529200000000003</v>
      </c>
      <c r="F35" s="97">
        <v>31.291699999999999</v>
      </c>
      <c r="G35" s="97">
        <v>31.666799999999999</v>
      </c>
      <c r="H35" s="97">
        <v>36.663699999999999</v>
      </c>
      <c r="I35" s="97">
        <v>36.4938</v>
      </c>
      <c r="J35" s="97">
        <v>36.671900000000001</v>
      </c>
      <c r="K35" s="97">
        <v>37.529200000000003</v>
      </c>
      <c r="L35" s="97">
        <v>31.291699999999999</v>
      </c>
      <c r="M35" s="97">
        <v>31.666799999999999</v>
      </c>
      <c r="N35" s="97">
        <v>17.899799999999999</v>
      </c>
      <c r="O35" s="97">
        <v>17.899799999999999</v>
      </c>
      <c r="P35" s="97">
        <v>0</v>
      </c>
      <c r="Q35" s="97">
        <v>0</v>
      </c>
      <c r="R35" s="97">
        <v>0</v>
      </c>
      <c r="S35" s="97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v>37.488599999999998</v>
      </c>
      <c r="C36" s="97">
        <v>44.3568</v>
      </c>
      <c r="D36" s="97">
        <v>37.1633</v>
      </c>
      <c r="E36" s="97">
        <v>38.232100000000003</v>
      </c>
      <c r="F36" s="97">
        <v>33.989899999999999</v>
      </c>
      <c r="G36" s="97">
        <v>20.0167</v>
      </c>
      <c r="H36" s="97">
        <v>37.485100000000003</v>
      </c>
      <c r="I36" s="97">
        <v>44.317999999999998</v>
      </c>
      <c r="J36" s="97">
        <v>37.1633</v>
      </c>
      <c r="K36" s="97">
        <v>38.232100000000003</v>
      </c>
      <c r="L36" s="97">
        <v>33.989899999999999</v>
      </c>
      <c r="M36" s="97">
        <v>20.0167</v>
      </c>
      <c r="N36" s="97">
        <v>51.105499999999999</v>
      </c>
      <c r="O36" s="97">
        <v>51.105499999999999</v>
      </c>
      <c r="P36" s="97">
        <v>0</v>
      </c>
      <c r="Q36" s="97">
        <v>0</v>
      </c>
      <c r="R36" s="97">
        <v>0</v>
      </c>
      <c r="S36" s="97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27" customFormat="1">
      <c r="A37" s="20" t="s">
        <v>46</v>
      </c>
      <c r="B37" s="97">
        <v>36.366599999999998</v>
      </c>
      <c r="C37" s="97">
        <v>39.4373</v>
      </c>
      <c r="D37" s="97">
        <v>36.1877</v>
      </c>
      <c r="E37" s="97">
        <v>37.898299999999999</v>
      </c>
      <c r="F37" s="97">
        <v>31.0245</v>
      </c>
      <c r="G37" s="97">
        <v>22.948399999999999</v>
      </c>
      <c r="H37" s="97">
        <v>36.374299999999998</v>
      </c>
      <c r="I37" s="97">
        <v>39.593200000000003</v>
      </c>
      <c r="J37" s="97">
        <v>36.1877</v>
      </c>
      <c r="K37" s="97">
        <v>37.898299999999999</v>
      </c>
      <c r="L37" s="97">
        <v>31.0245</v>
      </c>
      <c r="M37" s="97">
        <v>22.948399999999999</v>
      </c>
      <c r="N37" s="97">
        <v>5.6295000000000002</v>
      </c>
      <c r="O37" s="97">
        <v>5.6295000000000002</v>
      </c>
      <c r="P37" s="97">
        <v>0</v>
      </c>
      <c r="Q37" s="97">
        <v>0</v>
      </c>
      <c r="R37" s="97">
        <v>0</v>
      </c>
      <c r="S37" s="97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3.75" customHeight="1">
      <c r="A38" s="84"/>
      <c r="B38" s="85">
        <v>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58" s="80" customFormat="1" ht="3.75" customHeight="1">
      <c r="A39" s="81"/>
    </row>
    <row r="40" spans="1:58" s="80" customFormat="1" ht="11.25" customHeight="1">
      <c r="A40" s="254" t="s">
        <v>94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</row>
    <row r="41" spans="1:58" s="80" customFormat="1" ht="3.75" customHeight="1">
      <c r="A41" s="81"/>
    </row>
  </sheetData>
  <mergeCells count="21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K40"/>
  <sheetViews>
    <sheetView showGridLines="0" zoomScaleNormal="100" zoomScaleSheetLayoutView="100" workbookViewId="0">
      <selection activeCell="A2" sqref="A2"/>
    </sheetView>
  </sheetViews>
  <sheetFormatPr defaultRowHeight="12.75"/>
  <cols>
    <col min="1" max="1" width="23.85546875" style="82" customWidth="1"/>
    <col min="2" max="16" width="8.85546875" style="26" customWidth="1"/>
    <col min="17" max="238" width="9.140625" style="26"/>
    <col min="239" max="239" width="3" style="26" bestFit="1" customWidth="1"/>
    <col min="240" max="240" width="23.85546875" style="26" customWidth="1"/>
    <col min="241" max="255" width="8.85546875" style="26" customWidth="1"/>
    <col min="256" max="494" width="9.140625" style="26"/>
    <col min="495" max="495" width="3" style="26" bestFit="1" customWidth="1"/>
    <col min="496" max="496" width="23.85546875" style="26" customWidth="1"/>
    <col min="497" max="511" width="8.85546875" style="26" customWidth="1"/>
    <col min="512" max="750" width="9.140625" style="26"/>
    <col min="751" max="751" width="3" style="26" bestFit="1" customWidth="1"/>
    <col min="752" max="752" width="23.85546875" style="26" customWidth="1"/>
    <col min="753" max="767" width="8.85546875" style="26" customWidth="1"/>
    <col min="768" max="1006" width="9.140625" style="26"/>
    <col min="1007" max="1007" width="3" style="26" bestFit="1" customWidth="1"/>
    <col min="1008" max="1008" width="23.85546875" style="26" customWidth="1"/>
    <col min="1009" max="1023" width="8.85546875" style="26" customWidth="1"/>
    <col min="1024" max="1262" width="9.140625" style="26"/>
    <col min="1263" max="1263" width="3" style="26" bestFit="1" customWidth="1"/>
    <col min="1264" max="1264" width="23.85546875" style="26" customWidth="1"/>
    <col min="1265" max="1279" width="8.85546875" style="26" customWidth="1"/>
    <col min="1280" max="1518" width="9.140625" style="26"/>
    <col min="1519" max="1519" width="3" style="26" bestFit="1" customWidth="1"/>
    <col min="1520" max="1520" width="23.85546875" style="26" customWidth="1"/>
    <col min="1521" max="1535" width="8.85546875" style="26" customWidth="1"/>
    <col min="1536" max="1774" width="9.140625" style="26"/>
    <col min="1775" max="1775" width="3" style="26" bestFit="1" customWidth="1"/>
    <col min="1776" max="1776" width="23.85546875" style="26" customWidth="1"/>
    <col min="1777" max="1791" width="8.85546875" style="26" customWidth="1"/>
    <col min="1792" max="2030" width="9.140625" style="26"/>
    <col min="2031" max="2031" width="3" style="26" bestFit="1" customWidth="1"/>
    <col min="2032" max="2032" width="23.85546875" style="26" customWidth="1"/>
    <col min="2033" max="2047" width="8.85546875" style="26" customWidth="1"/>
    <col min="2048" max="2286" width="9.140625" style="26"/>
    <col min="2287" max="2287" width="3" style="26" bestFit="1" customWidth="1"/>
    <col min="2288" max="2288" width="23.85546875" style="26" customWidth="1"/>
    <col min="2289" max="2303" width="8.85546875" style="26" customWidth="1"/>
    <col min="2304" max="2542" width="9.140625" style="26"/>
    <col min="2543" max="2543" width="3" style="26" bestFit="1" customWidth="1"/>
    <col min="2544" max="2544" width="23.85546875" style="26" customWidth="1"/>
    <col min="2545" max="2559" width="8.85546875" style="26" customWidth="1"/>
    <col min="2560" max="2798" width="9.140625" style="26"/>
    <col min="2799" max="2799" width="3" style="26" bestFit="1" customWidth="1"/>
    <col min="2800" max="2800" width="23.85546875" style="26" customWidth="1"/>
    <col min="2801" max="2815" width="8.85546875" style="26" customWidth="1"/>
    <col min="2816" max="3054" width="9.140625" style="26"/>
    <col min="3055" max="3055" width="3" style="26" bestFit="1" customWidth="1"/>
    <col min="3056" max="3056" width="23.85546875" style="26" customWidth="1"/>
    <col min="3057" max="3071" width="8.85546875" style="26" customWidth="1"/>
    <col min="3072" max="3310" width="9.140625" style="26"/>
    <col min="3311" max="3311" width="3" style="26" bestFit="1" customWidth="1"/>
    <col min="3312" max="3312" width="23.85546875" style="26" customWidth="1"/>
    <col min="3313" max="3327" width="8.85546875" style="26" customWidth="1"/>
    <col min="3328" max="3566" width="9.140625" style="26"/>
    <col min="3567" max="3567" width="3" style="26" bestFit="1" customWidth="1"/>
    <col min="3568" max="3568" width="23.85546875" style="26" customWidth="1"/>
    <col min="3569" max="3583" width="8.85546875" style="26" customWidth="1"/>
    <col min="3584" max="3822" width="9.140625" style="26"/>
    <col min="3823" max="3823" width="3" style="26" bestFit="1" customWidth="1"/>
    <col min="3824" max="3824" width="23.85546875" style="26" customWidth="1"/>
    <col min="3825" max="3839" width="8.85546875" style="26" customWidth="1"/>
    <col min="3840" max="4078" width="9.140625" style="26"/>
    <col min="4079" max="4079" width="3" style="26" bestFit="1" customWidth="1"/>
    <col min="4080" max="4080" width="23.85546875" style="26" customWidth="1"/>
    <col min="4081" max="4095" width="8.85546875" style="26" customWidth="1"/>
    <col min="4096" max="4334" width="9.140625" style="26"/>
    <col min="4335" max="4335" width="3" style="26" bestFit="1" customWidth="1"/>
    <col min="4336" max="4336" width="23.85546875" style="26" customWidth="1"/>
    <col min="4337" max="4351" width="8.85546875" style="26" customWidth="1"/>
    <col min="4352" max="4590" width="9.140625" style="26"/>
    <col min="4591" max="4591" width="3" style="26" bestFit="1" customWidth="1"/>
    <col min="4592" max="4592" width="23.85546875" style="26" customWidth="1"/>
    <col min="4593" max="4607" width="8.85546875" style="26" customWidth="1"/>
    <col min="4608" max="4846" width="9.140625" style="26"/>
    <col min="4847" max="4847" width="3" style="26" bestFit="1" customWidth="1"/>
    <col min="4848" max="4848" width="23.85546875" style="26" customWidth="1"/>
    <col min="4849" max="4863" width="8.85546875" style="26" customWidth="1"/>
    <col min="4864" max="5102" width="9.140625" style="26"/>
    <col min="5103" max="5103" width="3" style="26" bestFit="1" customWidth="1"/>
    <col min="5104" max="5104" width="23.85546875" style="26" customWidth="1"/>
    <col min="5105" max="5119" width="8.85546875" style="26" customWidth="1"/>
    <col min="5120" max="5358" width="9.140625" style="26"/>
    <col min="5359" max="5359" width="3" style="26" bestFit="1" customWidth="1"/>
    <col min="5360" max="5360" width="23.85546875" style="26" customWidth="1"/>
    <col min="5361" max="5375" width="8.85546875" style="26" customWidth="1"/>
    <col min="5376" max="5614" width="9.140625" style="26"/>
    <col min="5615" max="5615" width="3" style="26" bestFit="1" customWidth="1"/>
    <col min="5616" max="5616" width="23.85546875" style="26" customWidth="1"/>
    <col min="5617" max="5631" width="8.85546875" style="26" customWidth="1"/>
    <col min="5632" max="5870" width="9.140625" style="26"/>
    <col min="5871" max="5871" width="3" style="26" bestFit="1" customWidth="1"/>
    <col min="5872" max="5872" width="23.85546875" style="26" customWidth="1"/>
    <col min="5873" max="5887" width="8.85546875" style="26" customWidth="1"/>
    <col min="5888" max="6126" width="9.140625" style="26"/>
    <col min="6127" max="6127" width="3" style="26" bestFit="1" customWidth="1"/>
    <col min="6128" max="6128" width="23.85546875" style="26" customWidth="1"/>
    <col min="6129" max="6143" width="8.85546875" style="26" customWidth="1"/>
    <col min="6144" max="6382" width="9.140625" style="26"/>
    <col min="6383" max="6383" width="3" style="26" bestFit="1" customWidth="1"/>
    <col min="6384" max="6384" width="23.85546875" style="26" customWidth="1"/>
    <col min="6385" max="6399" width="8.85546875" style="26" customWidth="1"/>
    <col min="6400" max="6638" width="9.140625" style="26"/>
    <col min="6639" max="6639" width="3" style="26" bestFit="1" customWidth="1"/>
    <col min="6640" max="6640" width="23.85546875" style="26" customWidth="1"/>
    <col min="6641" max="6655" width="8.85546875" style="26" customWidth="1"/>
    <col min="6656" max="6894" width="9.140625" style="26"/>
    <col min="6895" max="6895" width="3" style="26" bestFit="1" customWidth="1"/>
    <col min="6896" max="6896" width="23.85546875" style="26" customWidth="1"/>
    <col min="6897" max="6911" width="8.85546875" style="26" customWidth="1"/>
    <col min="6912" max="7150" width="9.140625" style="26"/>
    <col min="7151" max="7151" width="3" style="26" bestFit="1" customWidth="1"/>
    <col min="7152" max="7152" width="23.85546875" style="26" customWidth="1"/>
    <col min="7153" max="7167" width="8.85546875" style="26" customWidth="1"/>
    <col min="7168" max="7406" width="9.140625" style="26"/>
    <col min="7407" max="7407" width="3" style="26" bestFit="1" customWidth="1"/>
    <col min="7408" max="7408" width="23.85546875" style="26" customWidth="1"/>
    <col min="7409" max="7423" width="8.85546875" style="26" customWidth="1"/>
    <col min="7424" max="7662" width="9.140625" style="26"/>
    <col min="7663" max="7663" width="3" style="26" bestFit="1" customWidth="1"/>
    <col min="7664" max="7664" width="23.85546875" style="26" customWidth="1"/>
    <col min="7665" max="7679" width="8.85546875" style="26" customWidth="1"/>
    <col min="7680" max="7918" width="9.140625" style="26"/>
    <col min="7919" max="7919" width="3" style="26" bestFit="1" customWidth="1"/>
    <col min="7920" max="7920" width="23.85546875" style="26" customWidth="1"/>
    <col min="7921" max="7935" width="8.85546875" style="26" customWidth="1"/>
    <col min="7936" max="8174" width="9.140625" style="26"/>
    <col min="8175" max="8175" width="3" style="26" bestFit="1" customWidth="1"/>
    <col min="8176" max="8176" width="23.85546875" style="26" customWidth="1"/>
    <col min="8177" max="8191" width="8.85546875" style="26" customWidth="1"/>
    <col min="8192" max="8430" width="9.140625" style="26"/>
    <col min="8431" max="8431" width="3" style="26" bestFit="1" customWidth="1"/>
    <col min="8432" max="8432" width="23.85546875" style="26" customWidth="1"/>
    <col min="8433" max="8447" width="8.85546875" style="26" customWidth="1"/>
    <col min="8448" max="8686" width="9.140625" style="26"/>
    <col min="8687" max="8687" width="3" style="26" bestFit="1" customWidth="1"/>
    <col min="8688" max="8688" width="23.85546875" style="26" customWidth="1"/>
    <col min="8689" max="8703" width="8.85546875" style="26" customWidth="1"/>
    <col min="8704" max="8942" width="9.140625" style="26"/>
    <col min="8943" max="8943" width="3" style="26" bestFit="1" customWidth="1"/>
    <col min="8944" max="8944" width="23.85546875" style="26" customWidth="1"/>
    <col min="8945" max="8959" width="8.85546875" style="26" customWidth="1"/>
    <col min="8960" max="9198" width="9.140625" style="26"/>
    <col min="9199" max="9199" width="3" style="26" bestFit="1" customWidth="1"/>
    <col min="9200" max="9200" width="23.85546875" style="26" customWidth="1"/>
    <col min="9201" max="9215" width="8.85546875" style="26" customWidth="1"/>
    <col min="9216" max="9454" width="9.140625" style="26"/>
    <col min="9455" max="9455" width="3" style="26" bestFit="1" customWidth="1"/>
    <col min="9456" max="9456" width="23.85546875" style="26" customWidth="1"/>
    <col min="9457" max="9471" width="8.85546875" style="26" customWidth="1"/>
    <col min="9472" max="9710" width="9.140625" style="26"/>
    <col min="9711" max="9711" width="3" style="26" bestFit="1" customWidth="1"/>
    <col min="9712" max="9712" width="23.85546875" style="26" customWidth="1"/>
    <col min="9713" max="9727" width="8.85546875" style="26" customWidth="1"/>
    <col min="9728" max="9966" width="9.140625" style="26"/>
    <col min="9967" max="9967" width="3" style="26" bestFit="1" customWidth="1"/>
    <col min="9968" max="9968" width="23.85546875" style="26" customWidth="1"/>
    <col min="9969" max="9983" width="8.85546875" style="26" customWidth="1"/>
    <col min="9984" max="10222" width="9.140625" style="26"/>
    <col min="10223" max="10223" width="3" style="26" bestFit="1" customWidth="1"/>
    <col min="10224" max="10224" width="23.85546875" style="26" customWidth="1"/>
    <col min="10225" max="10239" width="8.85546875" style="26" customWidth="1"/>
    <col min="10240" max="10478" width="9.140625" style="26"/>
    <col min="10479" max="10479" width="3" style="26" bestFit="1" customWidth="1"/>
    <col min="10480" max="10480" width="23.85546875" style="26" customWidth="1"/>
    <col min="10481" max="10495" width="8.85546875" style="26" customWidth="1"/>
    <col min="10496" max="10734" width="9.140625" style="26"/>
    <col min="10735" max="10735" width="3" style="26" bestFit="1" customWidth="1"/>
    <col min="10736" max="10736" width="23.85546875" style="26" customWidth="1"/>
    <col min="10737" max="10751" width="8.85546875" style="26" customWidth="1"/>
    <col min="10752" max="10990" width="9.140625" style="26"/>
    <col min="10991" max="10991" width="3" style="26" bestFit="1" customWidth="1"/>
    <col min="10992" max="10992" width="23.85546875" style="26" customWidth="1"/>
    <col min="10993" max="11007" width="8.85546875" style="26" customWidth="1"/>
    <col min="11008" max="11246" width="9.140625" style="26"/>
    <col min="11247" max="11247" width="3" style="26" bestFit="1" customWidth="1"/>
    <col min="11248" max="11248" width="23.85546875" style="26" customWidth="1"/>
    <col min="11249" max="11263" width="8.85546875" style="26" customWidth="1"/>
    <col min="11264" max="11502" width="9.140625" style="26"/>
    <col min="11503" max="11503" width="3" style="26" bestFit="1" customWidth="1"/>
    <col min="11504" max="11504" width="23.85546875" style="26" customWidth="1"/>
    <col min="11505" max="11519" width="8.85546875" style="26" customWidth="1"/>
    <col min="11520" max="11758" width="9.140625" style="26"/>
    <col min="11759" max="11759" width="3" style="26" bestFit="1" customWidth="1"/>
    <col min="11760" max="11760" width="23.85546875" style="26" customWidth="1"/>
    <col min="11761" max="11775" width="8.85546875" style="26" customWidth="1"/>
    <col min="11776" max="12014" width="9.140625" style="26"/>
    <col min="12015" max="12015" width="3" style="26" bestFit="1" customWidth="1"/>
    <col min="12016" max="12016" width="23.85546875" style="26" customWidth="1"/>
    <col min="12017" max="12031" width="8.85546875" style="26" customWidth="1"/>
    <col min="12032" max="12270" width="9.140625" style="26"/>
    <col min="12271" max="12271" width="3" style="26" bestFit="1" customWidth="1"/>
    <col min="12272" max="12272" width="23.85546875" style="26" customWidth="1"/>
    <col min="12273" max="12287" width="8.85546875" style="26" customWidth="1"/>
    <col min="12288" max="12526" width="9.140625" style="26"/>
    <col min="12527" max="12527" width="3" style="26" bestFit="1" customWidth="1"/>
    <col min="12528" max="12528" width="23.85546875" style="26" customWidth="1"/>
    <col min="12529" max="12543" width="8.85546875" style="26" customWidth="1"/>
    <col min="12544" max="12782" width="9.140625" style="26"/>
    <col min="12783" max="12783" width="3" style="26" bestFit="1" customWidth="1"/>
    <col min="12784" max="12784" width="23.85546875" style="26" customWidth="1"/>
    <col min="12785" max="12799" width="8.85546875" style="26" customWidth="1"/>
    <col min="12800" max="13038" width="9.140625" style="26"/>
    <col min="13039" max="13039" width="3" style="26" bestFit="1" customWidth="1"/>
    <col min="13040" max="13040" width="23.85546875" style="26" customWidth="1"/>
    <col min="13041" max="13055" width="8.85546875" style="26" customWidth="1"/>
    <col min="13056" max="13294" width="9.140625" style="26"/>
    <col min="13295" max="13295" width="3" style="26" bestFit="1" customWidth="1"/>
    <col min="13296" max="13296" width="23.85546875" style="26" customWidth="1"/>
    <col min="13297" max="13311" width="8.85546875" style="26" customWidth="1"/>
    <col min="13312" max="13550" width="9.140625" style="26"/>
    <col min="13551" max="13551" width="3" style="26" bestFit="1" customWidth="1"/>
    <col min="13552" max="13552" width="23.85546875" style="26" customWidth="1"/>
    <col min="13553" max="13567" width="8.85546875" style="26" customWidth="1"/>
    <col min="13568" max="13806" width="9.140625" style="26"/>
    <col min="13807" max="13807" width="3" style="26" bestFit="1" customWidth="1"/>
    <col min="13808" max="13808" width="23.85546875" style="26" customWidth="1"/>
    <col min="13809" max="13823" width="8.85546875" style="26" customWidth="1"/>
    <col min="13824" max="14062" width="9.140625" style="26"/>
    <col min="14063" max="14063" width="3" style="26" bestFit="1" customWidth="1"/>
    <col min="14064" max="14064" width="23.85546875" style="26" customWidth="1"/>
    <col min="14065" max="14079" width="8.85546875" style="26" customWidth="1"/>
    <col min="14080" max="14318" width="9.140625" style="26"/>
    <col min="14319" max="14319" width="3" style="26" bestFit="1" customWidth="1"/>
    <col min="14320" max="14320" width="23.85546875" style="26" customWidth="1"/>
    <col min="14321" max="14335" width="8.85546875" style="26" customWidth="1"/>
    <col min="14336" max="14574" width="9.140625" style="26"/>
    <col min="14575" max="14575" width="3" style="26" bestFit="1" customWidth="1"/>
    <col min="14576" max="14576" width="23.85546875" style="26" customWidth="1"/>
    <col min="14577" max="14591" width="8.85546875" style="26" customWidth="1"/>
    <col min="14592" max="14830" width="9.140625" style="26"/>
    <col min="14831" max="14831" width="3" style="26" bestFit="1" customWidth="1"/>
    <col min="14832" max="14832" width="23.85546875" style="26" customWidth="1"/>
    <col min="14833" max="14847" width="8.85546875" style="26" customWidth="1"/>
    <col min="14848" max="15086" width="9.140625" style="26"/>
    <col min="15087" max="15087" width="3" style="26" bestFit="1" customWidth="1"/>
    <col min="15088" max="15088" width="23.85546875" style="26" customWidth="1"/>
    <col min="15089" max="15103" width="8.85546875" style="26" customWidth="1"/>
    <col min="15104" max="15342" width="9.140625" style="26"/>
    <col min="15343" max="15343" width="3" style="26" bestFit="1" customWidth="1"/>
    <col min="15344" max="15344" width="23.85546875" style="26" customWidth="1"/>
    <col min="15345" max="15359" width="8.85546875" style="26" customWidth="1"/>
    <col min="15360" max="15598" width="9.140625" style="26"/>
    <col min="15599" max="15599" width="3" style="26" bestFit="1" customWidth="1"/>
    <col min="15600" max="15600" width="23.85546875" style="26" customWidth="1"/>
    <col min="15601" max="15615" width="8.85546875" style="26" customWidth="1"/>
    <col min="15616" max="15854" width="9.140625" style="26"/>
    <col min="15855" max="15855" width="3" style="26" bestFit="1" customWidth="1"/>
    <col min="15856" max="15856" width="23.85546875" style="26" customWidth="1"/>
    <col min="15857" max="15871" width="8.85546875" style="26" customWidth="1"/>
    <col min="15872" max="16110" width="9.140625" style="26"/>
    <col min="16111" max="16111" width="3" style="26" bestFit="1" customWidth="1"/>
    <col min="16112" max="16112" width="23.85546875" style="26" customWidth="1"/>
    <col min="16113" max="16127" width="8.85546875" style="26" customWidth="1"/>
    <col min="16128" max="16384" width="9.140625" style="26"/>
  </cols>
  <sheetData>
    <row r="1" spans="1:89">
      <c r="O1" s="213" t="s">
        <v>85</v>
      </c>
      <c r="P1" s="213"/>
    </row>
    <row r="2" spans="1:89" s="166" customFormat="1" ht="15" customHeight="1">
      <c r="A2" s="265" t="s">
        <v>88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89">
      <c r="A3" s="82" t="s">
        <v>98</v>
      </c>
    </row>
    <row r="4" spans="1:89">
      <c r="A4" s="88"/>
    </row>
    <row r="5" spans="1:8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56" t="s">
        <v>20</v>
      </c>
      <c r="H5" s="263"/>
      <c r="I5" s="263"/>
      <c r="J5" s="263"/>
      <c r="K5" s="263"/>
      <c r="L5" s="263"/>
      <c r="M5" s="263"/>
      <c r="N5" s="263"/>
      <c r="O5" s="263"/>
      <c r="P5" s="263"/>
    </row>
    <row r="6" spans="1:8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</row>
    <row r="7" spans="1:89" s="73" customFormat="1" ht="15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</row>
    <row r="8" spans="1:89" s="73" customFormat="1" ht="51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69" t="s">
        <v>57</v>
      </c>
      <c r="N8" s="170" t="s">
        <v>53</v>
      </c>
      <c r="O8" s="170" t="s">
        <v>58</v>
      </c>
      <c r="P8" s="171" t="s">
        <v>59</v>
      </c>
    </row>
    <row r="9" spans="1:8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53">
        <v>13</v>
      </c>
      <c r="N9" s="154">
        <v>14</v>
      </c>
      <c r="O9" s="153">
        <v>15</v>
      </c>
      <c r="P9" s="155">
        <v>16</v>
      </c>
    </row>
    <row r="10" spans="1:89" s="91" customFormat="1" ht="21.95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89" s="33" customFormat="1">
      <c r="A11" s="15" t="s">
        <v>19</v>
      </c>
      <c r="B11" s="185">
        <v>8.8408646056985205</v>
      </c>
      <c r="C11" s="185">
        <v>3.94751644884622</v>
      </c>
      <c r="D11" s="185">
        <v>9.1058333473359507</v>
      </c>
      <c r="E11" s="185">
        <v>9.9821508096823095</v>
      </c>
      <c r="F11" s="185">
        <v>7.7079365934940398</v>
      </c>
      <c r="G11" s="185">
        <v>10.311208184773401</v>
      </c>
      <c r="H11" s="185">
        <v>4.3952718403964202</v>
      </c>
      <c r="I11" s="185">
        <v>10.6088931259573</v>
      </c>
      <c r="J11" s="185">
        <v>12.738916243904001</v>
      </c>
      <c r="K11" s="185">
        <v>13.335110693440299</v>
      </c>
      <c r="L11" s="185">
        <v>0.73130613859430105</v>
      </c>
      <c r="M11" s="185">
        <v>0.26480065145764797</v>
      </c>
      <c r="N11" s="185">
        <v>0.73930968543800202</v>
      </c>
      <c r="O11" s="185">
        <v>1.21895649687025</v>
      </c>
      <c r="P11" s="185">
        <v>0.54425194061124704</v>
      </c>
      <c r="Q11" s="187"/>
      <c r="R11" s="187"/>
      <c r="S11" s="187"/>
    </row>
    <row r="12" spans="1:89" s="33" customFormat="1" ht="38.25">
      <c r="A12" s="34" t="s">
        <v>22</v>
      </c>
      <c r="B12" s="97" t="s">
        <v>95</v>
      </c>
      <c r="C12" s="97" t="s">
        <v>95</v>
      </c>
      <c r="D12" s="97" t="s">
        <v>95</v>
      </c>
      <c r="E12" s="97" t="s">
        <v>95</v>
      </c>
      <c r="F12" s="97" t="s">
        <v>95</v>
      </c>
      <c r="G12" s="97" t="s">
        <v>95</v>
      </c>
      <c r="H12" s="97" t="s">
        <v>95</v>
      </c>
      <c r="I12" s="97" t="s">
        <v>95</v>
      </c>
      <c r="J12" s="97" t="s">
        <v>95</v>
      </c>
      <c r="K12" s="97" t="s">
        <v>95</v>
      </c>
      <c r="L12" s="97" t="s">
        <v>95</v>
      </c>
      <c r="M12" s="97" t="s">
        <v>95</v>
      </c>
      <c r="N12" s="97" t="s">
        <v>95</v>
      </c>
      <c r="O12" s="97" t="s">
        <v>95</v>
      </c>
      <c r="P12" s="97" t="s">
        <v>95</v>
      </c>
    </row>
    <row r="13" spans="1:8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89" s="33" customFormat="1">
      <c r="A14" s="35" t="s">
        <v>24</v>
      </c>
      <c r="B14" s="97">
        <v>9.9108830074881595</v>
      </c>
      <c r="C14" s="97">
        <v>3.9849274131833199</v>
      </c>
      <c r="D14" s="97">
        <v>10.1054247121942</v>
      </c>
      <c r="E14" s="97">
        <v>10.580478819357401</v>
      </c>
      <c r="F14" s="97">
        <v>11.258515327702799</v>
      </c>
      <c r="G14" s="97">
        <v>10.618511841091699</v>
      </c>
      <c r="H14" s="97">
        <v>4.2656660094080099</v>
      </c>
      <c r="I14" s="97">
        <v>10.743565514480499</v>
      </c>
      <c r="J14" s="97">
        <v>12.7129147215622</v>
      </c>
      <c r="K14" s="97">
        <v>13.839557272589699</v>
      </c>
      <c r="L14" s="97">
        <v>0.91380270460997204</v>
      </c>
      <c r="M14" s="97">
        <v>1.43329216905824E-2</v>
      </c>
      <c r="N14" s="97">
        <v>0.860637851652851</v>
      </c>
      <c r="O14" s="97">
        <v>1.1109664552805401</v>
      </c>
      <c r="P14" s="97">
        <v>1.85542109404696</v>
      </c>
    </row>
    <row r="15" spans="1:89" s="92" customFormat="1">
      <c r="A15" s="35" t="s">
        <v>25</v>
      </c>
      <c r="B15" s="97">
        <v>10.9517013061892</v>
      </c>
      <c r="C15" s="97">
        <v>8.3549475417875598</v>
      </c>
      <c r="D15" s="97">
        <v>11.074745820880899</v>
      </c>
      <c r="E15" s="97">
        <v>11.233325373033001</v>
      </c>
      <c r="F15" s="97">
        <v>10.556786033658099</v>
      </c>
      <c r="G15" s="97">
        <v>11.5168074444209</v>
      </c>
      <c r="H15" s="97">
        <v>8.5360170067687307</v>
      </c>
      <c r="I15" s="97">
        <v>11.6226007620415</v>
      </c>
      <c r="J15" s="97">
        <v>13.002043523435001</v>
      </c>
      <c r="K15" s="97">
        <v>12.856352653675399</v>
      </c>
      <c r="L15" s="97">
        <v>0.982780212262237</v>
      </c>
      <c r="M15" s="97">
        <v>2.0459294806311101E-2</v>
      </c>
      <c r="N15" s="97">
        <v>0.97733353229314701</v>
      </c>
      <c r="O15" s="97">
        <v>1.1037431531837201</v>
      </c>
      <c r="P15" s="97">
        <v>1.4515343938738801</v>
      </c>
      <c r="Q15" s="3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</row>
    <row r="16" spans="1:89" s="27" customFormat="1">
      <c r="A16" s="35" t="s">
        <v>26</v>
      </c>
      <c r="B16" s="97">
        <v>10.2743816737648</v>
      </c>
      <c r="C16" s="97">
        <v>4.3182244753745902</v>
      </c>
      <c r="D16" s="97">
        <v>10.5621579102803</v>
      </c>
      <c r="E16" s="97">
        <v>10.256894623800299</v>
      </c>
      <c r="F16" s="97">
        <v>10.6512699042859</v>
      </c>
      <c r="G16" s="97">
        <v>11.773931224625199</v>
      </c>
      <c r="H16" s="97">
        <v>4.8868811592853003</v>
      </c>
      <c r="I16" s="97">
        <v>12.055035813532699</v>
      </c>
      <c r="J16" s="97">
        <v>12.5305792295597</v>
      </c>
      <c r="K16" s="97">
        <v>13.3643157722361</v>
      </c>
      <c r="L16" s="97">
        <v>0.91295691061945605</v>
      </c>
      <c r="M16" s="97">
        <v>1.40840468371469E-2</v>
      </c>
      <c r="N16" s="97">
        <v>0.940074888765008</v>
      </c>
      <c r="O16" s="97">
        <v>0.80035902138623505</v>
      </c>
      <c r="P16" s="97">
        <v>1.54903114317715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9.4266850963408295</v>
      </c>
      <c r="C17" s="97">
        <v>3.11654248771509</v>
      </c>
      <c r="D17" s="97">
        <v>9.4450955105190104</v>
      </c>
      <c r="E17" s="97">
        <v>10.591268198754401</v>
      </c>
      <c r="F17" s="97">
        <v>12.607596947988201</v>
      </c>
      <c r="G17" s="97">
        <v>10.362032302635299</v>
      </c>
      <c r="H17" s="97">
        <v>4.9992352479460003</v>
      </c>
      <c r="I17" s="97">
        <v>10.2421210999661</v>
      </c>
      <c r="J17" s="97">
        <v>11.384120389969301</v>
      </c>
      <c r="K17" s="97">
        <v>14.1711531890993</v>
      </c>
      <c r="L17" s="97">
        <v>0.93848357949043704</v>
      </c>
      <c r="M17" s="97">
        <v>1.25130193560866E-2</v>
      </c>
      <c r="N17" s="97">
        <v>1.1490504161592801</v>
      </c>
      <c r="O17" s="97">
        <v>0.89852099175191302</v>
      </c>
      <c r="P17" s="97">
        <v>0.85673217160800097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9.9956950942175098</v>
      </c>
      <c r="C18" s="97">
        <v>3.7309301336999998</v>
      </c>
      <c r="D18" s="97">
        <v>10.1345817557385</v>
      </c>
      <c r="E18" s="97">
        <v>11.012869527162399</v>
      </c>
      <c r="F18" s="97">
        <v>12.276463840317099</v>
      </c>
      <c r="G18" s="97">
        <v>10.861258389591701</v>
      </c>
      <c r="H18" s="97">
        <v>4.2601196465532798</v>
      </c>
      <c r="I18" s="97">
        <v>10.978544918298301</v>
      </c>
      <c r="J18" s="97">
        <v>12.2351663744672</v>
      </c>
      <c r="K18" s="97">
        <v>14.336951838058299</v>
      </c>
      <c r="L18" s="97">
        <v>1.2965060819463701</v>
      </c>
      <c r="M18" s="97">
        <v>1.4033481897932101E-2</v>
      </c>
      <c r="N18" s="97">
        <v>1.37970997829604</v>
      </c>
      <c r="O18" s="97">
        <v>0.84454458156586099</v>
      </c>
      <c r="P18" s="97">
        <v>1.43013489696207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7.7631820005197198</v>
      </c>
      <c r="C19" s="97">
        <v>3.0634474826122098</v>
      </c>
      <c r="D19" s="97">
        <v>7.6015031563100797</v>
      </c>
      <c r="E19" s="97">
        <v>10.6716612709019</v>
      </c>
      <c r="F19" s="97">
        <v>10.3788396424635</v>
      </c>
      <c r="G19" s="97">
        <v>8.7202178658413203</v>
      </c>
      <c r="H19" s="97">
        <v>3.6552130661449298</v>
      </c>
      <c r="I19" s="97">
        <v>8.4692201696429805</v>
      </c>
      <c r="J19" s="97">
        <v>12.7878852918638</v>
      </c>
      <c r="K19" s="97">
        <v>13.3085572727661</v>
      </c>
      <c r="L19" s="97">
        <v>0.73061359304450502</v>
      </c>
      <c r="M19" s="97">
        <v>4.1276381707506998E-2</v>
      </c>
      <c r="N19" s="97">
        <v>0.63274049349368</v>
      </c>
      <c r="O19" s="97">
        <v>1.4806333760452</v>
      </c>
      <c r="P19" s="97">
        <v>1.3130224341860499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8.9149639230676101</v>
      </c>
      <c r="C20" s="97">
        <v>3.3935007915817699</v>
      </c>
      <c r="D20" s="97">
        <v>9.3656582414388705</v>
      </c>
      <c r="E20" s="97">
        <v>10.900288521812801</v>
      </c>
      <c r="F20" s="97">
        <v>11.417375150117101</v>
      </c>
      <c r="G20" s="97">
        <v>10.9788489479986</v>
      </c>
      <c r="H20" s="97">
        <v>4.5422890085692202</v>
      </c>
      <c r="I20" s="97">
        <v>11.4725603185039</v>
      </c>
      <c r="J20" s="97">
        <v>13.060515529480799</v>
      </c>
      <c r="K20" s="97">
        <v>13.694991961792701</v>
      </c>
      <c r="L20" s="97">
        <v>0.92848514748050703</v>
      </c>
      <c r="M20" s="97">
        <v>1.17289933462936E-2</v>
      </c>
      <c r="N20" s="97">
        <v>1.0302660698356201</v>
      </c>
      <c r="O20" s="97">
        <v>1.3982119355638301</v>
      </c>
      <c r="P20" s="97">
        <v>1.2583527268257599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9.53361816714885</v>
      </c>
      <c r="C21" s="97">
        <v>7.0760926834765598</v>
      </c>
      <c r="D21" s="97">
        <v>9.6955576857418109</v>
      </c>
      <c r="E21" s="97">
        <v>11.541673013758899</v>
      </c>
      <c r="F21" s="97">
        <v>11.041484011245</v>
      </c>
      <c r="G21" s="97">
        <v>10.3589463597368</v>
      </c>
      <c r="H21" s="97">
        <v>7.4183175451212602</v>
      </c>
      <c r="I21" s="97">
        <v>10.4965642772469</v>
      </c>
      <c r="J21" s="97">
        <v>13.205777668865</v>
      </c>
      <c r="K21" s="97">
        <v>14.2252740017655</v>
      </c>
      <c r="L21" s="97">
        <v>0.93257232920156796</v>
      </c>
      <c r="M21" s="97">
        <v>1.7679611400670699E-2</v>
      </c>
      <c r="N21" s="97">
        <v>0.95645152439979997</v>
      </c>
      <c r="O21" s="97">
        <v>1.1358765434142399</v>
      </c>
      <c r="P21" s="97">
        <v>1.1910253390201599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5.5">
      <c r="A22" s="34" t="s">
        <v>1</v>
      </c>
      <c r="B22" s="97">
        <v>8.4633619269009959</v>
      </c>
      <c r="C22" s="97">
        <v>3.4036105635466312</v>
      </c>
      <c r="D22" s="97">
        <v>8.7639252392882678</v>
      </c>
      <c r="E22" s="97">
        <v>9.2277997724269607</v>
      </c>
      <c r="F22" s="97">
        <v>2.3985499175556018</v>
      </c>
      <c r="G22" s="97">
        <v>9.962364171364138</v>
      </c>
      <c r="H22" s="97">
        <v>3.7682079546072176</v>
      </c>
      <c r="I22" s="97">
        <v>10.309965774780988</v>
      </c>
      <c r="J22" s="97">
        <v>13.111377537396301</v>
      </c>
      <c r="K22" s="97">
        <v>12.282203154228993</v>
      </c>
      <c r="L22" s="97">
        <v>0.64245644691930859</v>
      </c>
      <c r="M22" s="97">
        <v>0.37033963924792573</v>
      </c>
      <c r="N22" s="97">
        <v>0.65024568782969461</v>
      </c>
      <c r="O22" s="97">
        <v>1.4416171041226309</v>
      </c>
      <c r="P22" s="97">
        <v>0.20615050564050205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v>5.8404124155450496</v>
      </c>
      <c r="C23" s="97">
        <v>4.0997504199519499</v>
      </c>
      <c r="D23" s="97">
        <v>5.5353307429655301</v>
      </c>
      <c r="E23" s="97">
        <v>11.053785536747499</v>
      </c>
      <c r="F23" s="97">
        <v>12.3798142643899</v>
      </c>
      <c r="G23" s="97">
        <v>10.2600025556729</v>
      </c>
      <c r="H23" s="97">
        <v>4.2704598208037403</v>
      </c>
      <c r="I23" s="97">
        <v>10.4743854224701</v>
      </c>
      <c r="J23" s="97">
        <v>12.5055172435606</v>
      </c>
      <c r="K23" s="97">
        <v>14.2178947112809</v>
      </c>
      <c r="L23" s="97">
        <v>0.40442577315327399</v>
      </c>
      <c r="M23" s="97">
        <v>2.1951807023990501E-2</v>
      </c>
      <c r="N23" s="97">
        <v>0.390465756442335</v>
      </c>
      <c r="O23" s="97">
        <v>1.2738162581783199</v>
      </c>
      <c r="P23" s="97">
        <v>1.12250849678873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v>10.310837605211001</v>
      </c>
      <c r="C24" s="97">
        <v>3.27038608456939</v>
      </c>
      <c r="D24" s="97">
        <v>10.304719718828499</v>
      </c>
      <c r="E24" s="97">
        <v>10.3258733690794</v>
      </c>
      <c r="F24" s="97">
        <v>10.2176569337785</v>
      </c>
      <c r="G24" s="97">
        <v>10.7250626731251</v>
      </c>
      <c r="H24" s="97">
        <v>3.2715000000000001</v>
      </c>
      <c r="I24" s="97">
        <v>10.682262563283199</v>
      </c>
      <c r="J24" s="97">
        <v>10.7231846203529</v>
      </c>
      <c r="K24" s="97">
        <v>14.2616833574558</v>
      </c>
      <c r="L24" s="97">
        <v>0.220641957258739</v>
      </c>
      <c r="M24" s="97">
        <v>0</v>
      </c>
      <c r="N24" s="97">
        <v>0.20631760280652001</v>
      </c>
      <c r="O24" s="97">
        <v>0.29032960207993103</v>
      </c>
      <c r="P24" s="97">
        <v>3.9290439236036298E-2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v>9.5495898793239995</v>
      </c>
      <c r="C25" s="97">
        <v>7.7538272387906</v>
      </c>
      <c r="D25" s="97">
        <v>9.8459529514347608</v>
      </c>
      <c r="E25" s="97">
        <v>9.5152847356436503</v>
      </c>
      <c r="F25" s="97">
        <v>10.5562456614825</v>
      </c>
      <c r="G25" s="97">
        <v>10.9415844277018</v>
      </c>
      <c r="H25" s="97">
        <v>8.2709426962550694</v>
      </c>
      <c r="I25" s="97">
        <v>11.3165519621028</v>
      </c>
      <c r="J25" s="97">
        <v>13.012278264368399</v>
      </c>
      <c r="K25" s="97">
        <v>12.491804096592499</v>
      </c>
      <c r="L25" s="97">
        <v>0.90911156391916104</v>
      </c>
      <c r="M25" s="97">
        <v>1.27185363879258E-2</v>
      </c>
      <c r="N25" s="97">
        <v>0.93997631757500899</v>
      </c>
      <c r="O25" s="97">
        <v>1.11446329853205</v>
      </c>
      <c r="P25" s="97">
        <v>1.6435383509197401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v>9.3302181248525198</v>
      </c>
      <c r="C26" s="97">
        <v>3.7583403155589399</v>
      </c>
      <c r="D26" s="97">
        <v>9.7717892424679693</v>
      </c>
      <c r="E26" s="97">
        <v>10.172363885377999</v>
      </c>
      <c r="F26" s="97">
        <v>13.347789730531201</v>
      </c>
      <c r="G26" s="97">
        <v>10.849156411080701</v>
      </c>
      <c r="H26" s="97">
        <v>4.5300252951225497</v>
      </c>
      <c r="I26" s="97">
        <v>11.2614326671677</v>
      </c>
      <c r="J26" s="97">
        <v>12.8018697486945</v>
      </c>
      <c r="K26" s="97">
        <v>14.266968104834699</v>
      </c>
      <c r="L26" s="97">
        <v>0.87488757652398896</v>
      </c>
      <c r="M26" s="97">
        <v>1.0089312648110801E-2</v>
      </c>
      <c r="N26" s="97">
        <v>0.988501805628902</v>
      </c>
      <c r="O26" s="97">
        <v>0.96900593848504302</v>
      </c>
      <c r="P26" s="97">
        <v>1.00403820613851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v>7.7963384168538399</v>
      </c>
      <c r="C27" s="97">
        <v>3.8333311292205701</v>
      </c>
      <c r="D27" s="97">
        <v>7.9934670093529796</v>
      </c>
      <c r="E27" s="97">
        <v>7.0818162746881397</v>
      </c>
      <c r="F27" s="97">
        <v>10.8268934625066</v>
      </c>
      <c r="G27" s="97">
        <v>10.020394456205301</v>
      </c>
      <c r="H27" s="97">
        <v>4.6753386040140397</v>
      </c>
      <c r="I27" s="97">
        <v>10.213959200479</v>
      </c>
      <c r="J27" s="97">
        <v>11.9145114238329</v>
      </c>
      <c r="K27" s="97">
        <v>13.285521478852001</v>
      </c>
      <c r="L27" s="97">
        <v>1.5601968601973599</v>
      </c>
      <c r="M27" s="97">
        <v>1.6416254970306701E-2</v>
      </c>
      <c r="N27" s="97">
        <v>1.68077482740196</v>
      </c>
      <c r="O27" s="97">
        <v>0.558098570020926</v>
      </c>
      <c r="P27" s="97">
        <v>1.77353243414314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v>11.3310929226213</v>
      </c>
      <c r="C28" s="97">
        <v>3.3181646848830799</v>
      </c>
      <c r="D28" s="97">
        <v>11.5312908734264</v>
      </c>
      <c r="E28" s="97">
        <v>9.1322559786747295</v>
      </c>
      <c r="F28" s="97">
        <v>11.1829664674604</v>
      </c>
      <c r="G28" s="97">
        <v>12.0077052041981</v>
      </c>
      <c r="H28" s="97">
        <v>3.7781429925247401</v>
      </c>
      <c r="I28" s="97">
        <v>12.1238626821475</v>
      </c>
      <c r="J28" s="97">
        <v>12.6620783143001</v>
      </c>
      <c r="K28" s="97">
        <v>13.071104829364799</v>
      </c>
      <c r="L28" s="97">
        <v>0.95113381613194103</v>
      </c>
      <c r="M28" s="97">
        <v>1.50576028208652E-2</v>
      </c>
      <c r="N28" s="97">
        <v>0.86916139532761405</v>
      </c>
      <c r="O28" s="97">
        <v>1.6733731428627101</v>
      </c>
      <c r="P28" s="97">
        <v>1.2531175058575299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v>9.4653422058270706</v>
      </c>
      <c r="C29" s="97">
        <v>7.0689058052078897</v>
      </c>
      <c r="D29" s="97">
        <v>9.5094223930321</v>
      </c>
      <c r="E29" s="97">
        <v>10.7921269938176</v>
      </c>
      <c r="F29" s="97">
        <v>12.288415140709599</v>
      </c>
      <c r="G29" s="97">
        <v>10.493396229340201</v>
      </c>
      <c r="H29" s="97">
        <v>7.95809896783389</v>
      </c>
      <c r="I29" s="97">
        <v>10.499207551042501</v>
      </c>
      <c r="J29" s="97">
        <v>12.4258839205675</v>
      </c>
      <c r="K29" s="97">
        <v>14.1935936364491</v>
      </c>
      <c r="L29" s="97">
        <v>0.80656220033246995</v>
      </c>
      <c r="M29" s="97">
        <v>6.5033239044075999E-2</v>
      </c>
      <c r="N29" s="97">
        <v>0.83226560332806798</v>
      </c>
      <c r="O29" s="97">
        <v>1.0445873790690701</v>
      </c>
      <c r="P29" s="97">
        <v>1.35900339901509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v>7.3641897992537597</v>
      </c>
      <c r="C30" s="97">
        <v>4.36642970075735</v>
      </c>
      <c r="D30" s="97">
        <v>7.2510100962719699</v>
      </c>
      <c r="E30" s="97">
        <v>10.8560235168307</v>
      </c>
      <c r="F30" s="97">
        <v>11.541426554958299</v>
      </c>
      <c r="G30" s="97">
        <v>10.7048182705852</v>
      </c>
      <c r="H30" s="97">
        <v>4.9518510747102704</v>
      </c>
      <c r="I30" s="97">
        <v>10.9596133518809</v>
      </c>
      <c r="J30" s="97">
        <v>12.8556722888622</v>
      </c>
      <c r="K30" s="97">
        <v>14.277779225680501</v>
      </c>
      <c r="L30" s="97">
        <v>0.66465849974225</v>
      </c>
      <c r="M30" s="97">
        <v>1.3719786547977401E-2</v>
      </c>
      <c r="N30" s="97">
        <v>0.64976557227751497</v>
      </c>
      <c r="O30" s="97">
        <v>1.2116839277568401</v>
      </c>
      <c r="P30" s="97">
        <v>1.60230820132094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v>9.7074056375919806</v>
      </c>
      <c r="C31" s="97">
        <v>8.0382513833627005</v>
      </c>
      <c r="D31" s="97">
        <v>9.9971289624154096</v>
      </c>
      <c r="E31" s="97">
        <v>10.092289187974</v>
      </c>
      <c r="F31" s="97">
        <v>10.6056982689335</v>
      </c>
      <c r="G31" s="97">
        <v>10.8683508051567</v>
      </c>
      <c r="H31" s="97">
        <v>8.2407750546449599</v>
      </c>
      <c r="I31" s="97">
        <v>11.307139240575401</v>
      </c>
      <c r="J31" s="97">
        <v>12.0549941495648</v>
      </c>
      <c r="K31" s="97">
        <v>13.109928862336799</v>
      </c>
      <c r="L31" s="97">
        <v>1.2004124327068599</v>
      </c>
      <c r="M31" s="97">
        <v>1.6883978431435302E-2</v>
      </c>
      <c r="N31" s="97">
        <v>1.1724739260239101</v>
      </c>
      <c r="O31" s="97">
        <v>1.5585957457806701</v>
      </c>
      <c r="P31" s="97">
        <v>1.39674198709521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v>10.3726441771897</v>
      </c>
      <c r="C32" s="97">
        <v>3.8438195946716101</v>
      </c>
      <c r="D32" s="97">
        <v>10.6600542452036</v>
      </c>
      <c r="E32" s="97">
        <v>11.012866346234199</v>
      </c>
      <c r="F32" s="97">
        <v>10.6328533104091</v>
      </c>
      <c r="G32" s="97">
        <v>11.0998272203194</v>
      </c>
      <c r="H32" s="97">
        <v>4.6588932401970098</v>
      </c>
      <c r="I32" s="97">
        <v>11.322625042746701</v>
      </c>
      <c r="J32" s="97">
        <v>12.537389247383301</v>
      </c>
      <c r="K32" s="97">
        <v>12.4043344022441</v>
      </c>
      <c r="L32" s="97">
        <v>0.91717875072809996</v>
      </c>
      <c r="M32" s="97">
        <v>1.17657373158063E-2</v>
      </c>
      <c r="N32" s="97">
        <v>1.00650968335503</v>
      </c>
      <c r="O32" s="97">
        <v>1.24710539760521</v>
      </c>
      <c r="P32" s="97">
        <v>1.4709215714975299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v>9.7141380488277296</v>
      </c>
      <c r="C33" s="97">
        <v>8.0929055942283998</v>
      </c>
      <c r="D33" s="97">
        <v>9.3293152880280008</v>
      </c>
      <c r="E33" s="97">
        <v>11.2750700057716</v>
      </c>
      <c r="F33" s="97">
        <v>11.2790692774281</v>
      </c>
      <c r="G33" s="97">
        <v>11.421146967712501</v>
      </c>
      <c r="H33" s="97">
        <v>8.5315486064708193</v>
      </c>
      <c r="I33" s="97">
        <v>11.363881302773301</v>
      </c>
      <c r="J33" s="97">
        <v>12.7356026814874</v>
      </c>
      <c r="K33" s="97">
        <v>14.0633266655484</v>
      </c>
      <c r="L33" s="97">
        <v>1.09576344417959</v>
      </c>
      <c r="M33" s="97">
        <v>1.38542607266419E-2</v>
      </c>
      <c r="N33" s="97">
        <v>1.0249738660668299</v>
      </c>
      <c r="O33" s="97">
        <v>1.50846541124496</v>
      </c>
      <c r="P33" s="97">
        <v>1.3574528784339599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v>10.0051537602414</v>
      </c>
      <c r="C34" s="97">
        <v>3.8562973469992299</v>
      </c>
      <c r="D34" s="97">
        <v>10.2197644280324</v>
      </c>
      <c r="E34" s="97">
        <v>10.0787759202047</v>
      </c>
      <c r="F34" s="97">
        <v>11.4150416493612</v>
      </c>
      <c r="G34" s="97">
        <v>10.7749270419868</v>
      </c>
      <c r="H34" s="97">
        <v>4.0895352919762002</v>
      </c>
      <c r="I34" s="97">
        <v>10.849077862524799</v>
      </c>
      <c r="J34" s="97">
        <v>13.0429505565937</v>
      </c>
      <c r="K34" s="97">
        <v>13.417301050494601</v>
      </c>
      <c r="L34" s="97">
        <v>1.3833825366169501</v>
      </c>
      <c r="M34" s="97">
        <v>2.2002253815417198E-2</v>
      </c>
      <c r="N34" s="97">
        <v>1.2134925350458501</v>
      </c>
      <c r="O34" s="97">
        <v>2.0059400860282302</v>
      </c>
      <c r="P34" s="97">
        <v>1.5404865512181201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v>9.8627035243094205</v>
      </c>
      <c r="C35" s="97">
        <v>4.6311125654848802</v>
      </c>
      <c r="D35" s="97">
        <v>9.9069442132376508</v>
      </c>
      <c r="E35" s="97">
        <v>11.5445267032592</v>
      </c>
      <c r="F35" s="97">
        <v>11.6677928357234</v>
      </c>
      <c r="G35" s="97">
        <v>10.860817044742999</v>
      </c>
      <c r="H35" s="97">
        <v>4.9257476859074796</v>
      </c>
      <c r="I35" s="97">
        <v>10.9078182952193</v>
      </c>
      <c r="J35" s="97">
        <v>13.051487037489499</v>
      </c>
      <c r="K35" s="97">
        <v>12.977496335325799</v>
      </c>
      <c r="L35" s="97">
        <v>1.57533030430301</v>
      </c>
      <c r="M35" s="97">
        <v>2.5140713328397801E-2</v>
      </c>
      <c r="N35" s="97">
        <v>1.63233586847998</v>
      </c>
      <c r="O35" s="97">
        <v>1.0511266486605</v>
      </c>
      <c r="P35" s="97">
        <v>1.27340566495809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v>9.2537764640510094</v>
      </c>
      <c r="C36" s="97">
        <v>3.7645101416152</v>
      </c>
      <c r="D36" s="97">
        <v>9.3081967827019092</v>
      </c>
      <c r="E36" s="97">
        <v>10.687263665763099</v>
      </c>
      <c r="F36" s="97">
        <v>11.0546314768568</v>
      </c>
      <c r="G36" s="97">
        <v>11.1302810581077</v>
      </c>
      <c r="H36" s="97">
        <v>4.1578802533092896</v>
      </c>
      <c r="I36" s="97">
        <v>11.2899664237866</v>
      </c>
      <c r="J36" s="97">
        <v>12.464563679148499</v>
      </c>
      <c r="K36" s="97">
        <v>13.7451422648108</v>
      </c>
      <c r="L36" s="97">
        <v>1.1460121910577701</v>
      </c>
      <c r="M36" s="97">
        <v>1.79689793279867E-2</v>
      </c>
      <c r="N36" s="97">
        <v>1.1072395125621299</v>
      </c>
      <c r="O36" s="97">
        <v>1.4018095146351499</v>
      </c>
      <c r="P36" s="97">
        <v>1.7978544995921999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v>8.9628058168366405</v>
      </c>
      <c r="C37" s="97">
        <v>4.5303576433275898</v>
      </c>
      <c r="D37" s="97">
        <v>9.1567851093181201</v>
      </c>
      <c r="E37" s="97">
        <v>10.680863512693801</v>
      </c>
      <c r="F37" s="97">
        <v>12.220121291283199</v>
      </c>
      <c r="G37" s="97">
        <v>10.4802836683923</v>
      </c>
      <c r="H37" s="97">
        <v>4.7725723932348201</v>
      </c>
      <c r="I37" s="97">
        <v>10.8457981979168</v>
      </c>
      <c r="J37" s="97">
        <v>12.2590971087458</v>
      </c>
      <c r="K37" s="97">
        <v>12.8379825514494</v>
      </c>
      <c r="L37" s="97">
        <v>1.14192625844006</v>
      </c>
      <c r="M37" s="97">
        <v>1.4840601684411101E-2</v>
      </c>
      <c r="N37" s="97">
        <v>1.21931781199822</v>
      </c>
      <c r="O37" s="97">
        <v>0.45977394753268802</v>
      </c>
      <c r="P37" s="97">
        <v>0.59174785676353103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</row>
    <row r="40" spans="1:49" s="80" customFormat="1" ht="39.75" customHeight="1">
      <c r="A40" s="253" t="s">
        <v>15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</row>
  </sheetData>
  <mergeCells count="14">
    <mergeCell ref="L7:L8"/>
    <mergeCell ref="M7:P7"/>
    <mergeCell ref="A39:P39"/>
    <mergeCell ref="A40:P40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W41"/>
  <sheetViews>
    <sheetView showGridLines="0" zoomScaleNormal="100" zoomScaleSheetLayoutView="100" workbookViewId="0">
      <selection activeCell="A2" sqref="A2"/>
    </sheetView>
  </sheetViews>
  <sheetFormatPr defaultRowHeight="12.75"/>
  <cols>
    <col min="1" max="1" width="23.85546875" style="82" customWidth="1"/>
    <col min="2" max="16" width="8.85546875" style="26" customWidth="1"/>
    <col min="17" max="240" width="9.140625" style="26"/>
    <col min="241" max="241" width="3" style="26" bestFit="1" customWidth="1"/>
    <col min="242" max="242" width="23.85546875" style="26" customWidth="1"/>
    <col min="243" max="257" width="8.85546875" style="26" customWidth="1"/>
    <col min="258" max="496" width="9.140625" style="26"/>
    <col min="497" max="497" width="3" style="26" bestFit="1" customWidth="1"/>
    <col min="498" max="498" width="23.85546875" style="26" customWidth="1"/>
    <col min="499" max="513" width="8.85546875" style="26" customWidth="1"/>
    <col min="514" max="752" width="9.140625" style="26"/>
    <col min="753" max="753" width="3" style="26" bestFit="1" customWidth="1"/>
    <col min="754" max="754" width="23.85546875" style="26" customWidth="1"/>
    <col min="755" max="769" width="8.85546875" style="26" customWidth="1"/>
    <col min="770" max="1008" width="9.140625" style="26"/>
    <col min="1009" max="1009" width="3" style="26" bestFit="1" customWidth="1"/>
    <col min="1010" max="1010" width="23.85546875" style="26" customWidth="1"/>
    <col min="1011" max="1025" width="8.85546875" style="26" customWidth="1"/>
    <col min="1026" max="1264" width="9.140625" style="26"/>
    <col min="1265" max="1265" width="3" style="26" bestFit="1" customWidth="1"/>
    <col min="1266" max="1266" width="23.85546875" style="26" customWidth="1"/>
    <col min="1267" max="1281" width="8.85546875" style="26" customWidth="1"/>
    <col min="1282" max="1520" width="9.140625" style="26"/>
    <col min="1521" max="1521" width="3" style="26" bestFit="1" customWidth="1"/>
    <col min="1522" max="1522" width="23.85546875" style="26" customWidth="1"/>
    <col min="1523" max="1537" width="8.85546875" style="26" customWidth="1"/>
    <col min="1538" max="1776" width="9.140625" style="26"/>
    <col min="1777" max="1777" width="3" style="26" bestFit="1" customWidth="1"/>
    <col min="1778" max="1778" width="23.85546875" style="26" customWidth="1"/>
    <col min="1779" max="1793" width="8.85546875" style="26" customWidth="1"/>
    <col min="1794" max="2032" width="9.140625" style="26"/>
    <col min="2033" max="2033" width="3" style="26" bestFit="1" customWidth="1"/>
    <col min="2034" max="2034" width="23.85546875" style="26" customWidth="1"/>
    <col min="2035" max="2049" width="8.85546875" style="26" customWidth="1"/>
    <col min="2050" max="2288" width="9.140625" style="26"/>
    <col min="2289" max="2289" width="3" style="26" bestFit="1" customWidth="1"/>
    <col min="2290" max="2290" width="23.85546875" style="26" customWidth="1"/>
    <col min="2291" max="2305" width="8.85546875" style="26" customWidth="1"/>
    <col min="2306" max="2544" width="9.140625" style="26"/>
    <col min="2545" max="2545" width="3" style="26" bestFit="1" customWidth="1"/>
    <col min="2546" max="2546" width="23.85546875" style="26" customWidth="1"/>
    <col min="2547" max="2561" width="8.85546875" style="26" customWidth="1"/>
    <col min="2562" max="2800" width="9.140625" style="26"/>
    <col min="2801" max="2801" width="3" style="26" bestFit="1" customWidth="1"/>
    <col min="2802" max="2802" width="23.85546875" style="26" customWidth="1"/>
    <col min="2803" max="2817" width="8.85546875" style="26" customWidth="1"/>
    <col min="2818" max="3056" width="9.140625" style="26"/>
    <col min="3057" max="3057" width="3" style="26" bestFit="1" customWidth="1"/>
    <col min="3058" max="3058" width="23.85546875" style="26" customWidth="1"/>
    <col min="3059" max="3073" width="8.85546875" style="26" customWidth="1"/>
    <col min="3074" max="3312" width="9.140625" style="26"/>
    <col min="3313" max="3313" width="3" style="26" bestFit="1" customWidth="1"/>
    <col min="3314" max="3314" width="23.85546875" style="26" customWidth="1"/>
    <col min="3315" max="3329" width="8.85546875" style="26" customWidth="1"/>
    <col min="3330" max="3568" width="9.140625" style="26"/>
    <col min="3569" max="3569" width="3" style="26" bestFit="1" customWidth="1"/>
    <col min="3570" max="3570" width="23.85546875" style="26" customWidth="1"/>
    <col min="3571" max="3585" width="8.85546875" style="26" customWidth="1"/>
    <col min="3586" max="3824" width="9.140625" style="26"/>
    <col min="3825" max="3825" width="3" style="26" bestFit="1" customWidth="1"/>
    <col min="3826" max="3826" width="23.85546875" style="26" customWidth="1"/>
    <col min="3827" max="3841" width="8.85546875" style="26" customWidth="1"/>
    <col min="3842" max="4080" width="9.140625" style="26"/>
    <col min="4081" max="4081" width="3" style="26" bestFit="1" customWidth="1"/>
    <col min="4082" max="4082" width="23.85546875" style="26" customWidth="1"/>
    <col min="4083" max="4097" width="8.85546875" style="26" customWidth="1"/>
    <col min="4098" max="4336" width="9.140625" style="26"/>
    <col min="4337" max="4337" width="3" style="26" bestFit="1" customWidth="1"/>
    <col min="4338" max="4338" width="23.85546875" style="26" customWidth="1"/>
    <col min="4339" max="4353" width="8.85546875" style="26" customWidth="1"/>
    <col min="4354" max="4592" width="9.140625" style="26"/>
    <col min="4593" max="4593" width="3" style="26" bestFit="1" customWidth="1"/>
    <col min="4594" max="4594" width="23.85546875" style="26" customWidth="1"/>
    <col min="4595" max="4609" width="8.85546875" style="26" customWidth="1"/>
    <col min="4610" max="4848" width="9.140625" style="26"/>
    <col min="4849" max="4849" width="3" style="26" bestFit="1" customWidth="1"/>
    <col min="4850" max="4850" width="23.85546875" style="26" customWidth="1"/>
    <col min="4851" max="4865" width="8.85546875" style="26" customWidth="1"/>
    <col min="4866" max="5104" width="9.140625" style="26"/>
    <col min="5105" max="5105" width="3" style="26" bestFit="1" customWidth="1"/>
    <col min="5106" max="5106" width="23.85546875" style="26" customWidth="1"/>
    <col min="5107" max="5121" width="8.85546875" style="26" customWidth="1"/>
    <col min="5122" max="5360" width="9.140625" style="26"/>
    <col min="5361" max="5361" width="3" style="26" bestFit="1" customWidth="1"/>
    <col min="5362" max="5362" width="23.85546875" style="26" customWidth="1"/>
    <col min="5363" max="5377" width="8.85546875" style="26" customWidth="1"/>
    <col min="5378" max="5616" width="9.140625" style="26"/>
    <col min="5617" max="5617" width="3" style="26" bestFit="1" customWidth="1"/>
    <col min="5618" max="5618" width="23.85546875" style="26" customWidth="1"/>
    <col min="5619" max="5633" width="8.85546875" style="26" customWidth="1"/>
    <col min="5634" max="5872" width="9.140625" style="26"/>
    <col min="5873" max="5873" width="3" style="26" bestFit="1" customWidth="1"/>
    <col min="5874" max="5874" width="23.85546875" style="26" customWidth="1"/>
    <col min="5875" max="5889" width="8.85546875" style="26" customWidth="1"/>
    <col min="5890" max="6128" width="9.140625" style="26"/>
    <col min="6129" max="6129" width="3" style="26" bestFit="1" customWidth="1"/>
    <col min="6130" max="6130" width="23.85546875" style="26" customWidth="1"/>
    <col min="6131" max="6145" width="8.85546875" style="26" customWidth="1"/>
    <col min="6146" max="6384" width="9.140625" style="26"/>
    <col min="6385" max="6385" width="3" style="26" bestFit="1" customWidth="1"/>
    <col min="6386" max="6386" width="23.85546875" style="26" customWidth="1"/>
    <col min="6387" max="6401" width="8.85546875" style="26" customWidth="1"/>
    <col min="6402" max="6640" width="9.140625" style="26"/>
    <col min="6641" max="6641" width="3" style="26" bestFit="1" customWidth="1"/>
    <col min="6642" max="6642" width="23.85546875" style="26" customWidth="1"/>
    <col min="6643" max="6657" width="8.85546875" style="26" customWidth="1"/>
    <col min="6658" max="6896" width="9.140625" style="26"/>
    <col min="6897" max="6897" width="3" style="26" bestFit="1" customWidth="1"/>
    <col min="6898" max="6898" width="23.85546875" style="26" customWidth="1"/>
    <col min="6899" max="6913" width="8.85546875" style="26" customWidth="1"/>
    <col min="6914" max="7152" width="9.140625" style="26"/>
    <col min="7153" max="7153" width="3" style="26" bestFit="1" customWidth="1"/>
    <col min="7154" max="7154" width="23.85546875" style="26" customWidth="1"/>
    <col min="7155" max="7169" width="8.85546875" style="26" customWidth="1"/>
    <col min="7170" max="7408" width="9.140625" style="26"/>
    <col min="7409" max="7409" width="3" style="26" bestFit="1" customWidth="1"/>
    <col min="7410" max="7410" width="23.85546875" style="26" customWidth="1"/>
    <col min="7411" max="7425" width="8.85546875" style="26" customWidth="1"/>
    <col min="7426" max="7664" width="9.140625" style="26"/>
    <col min="7665" max="7665" width="3" style="26" bestFit="1" customWidth="1"/>
    <col min="7666" max="7666" width="23.85546875" style="26" customWidth="1"/>
    <col min="7667" max="7681" width="8.85546875" style="26" customWidth="1"/>
    <col min="7682" max="7920" width="9.140625" style="26"/>
    <col min="7921" max="7921" width="3" style="26" bestFit="1" customWidth="1"/>
    <col min="7922" max="7922" width="23.85546875" style="26" customWidth="1"/>
    <col min="7923" max="7937" width="8.85546875" style="26" customWidth="1"/>
    <col min="7938" max="8176" width="9.140625" style="26"/>
    <col min="8177" max="8177" width="3" style="26" bestFit="1" customWidth="1"/>
    <col min="8178" max="8178" width="23.85546875" style="26" customWidth="1"/>
    <col min="8179" max="8193" width="8.85546875" style="26" customWidth="1"/>
    <col min="8194" max="8432" width="9.140625" style="26"/>
    <col min="8433" max="8433" width="3" style="26" bestFit="1" customWidth="1"/>
    <col min="8434" max="8434" width="23.85546875" style="26" customWidth="1"/>
    <col min="8435" max="8449" width="8.85546875" style="26" customWidth="1"/>
    <col min="8450" max="8688" width="9.140625" style="26"/>
    <col min="8689" max="8689" width="3" style="26" bestFit="1" customWidth="1"/>
    <col min="8690" max="8690" width="23.85546875" style="26" customWidth="1"/>
    <col min="8691" max="8705" width="8.85546875" style="26" customWidth="1"/>
    <col min="8706" max="8944" width="9.140625" style="26"/>
    <col min="8945" max="8945" width="3" style="26" bestFit="1" customWidth="1"/>
    <col min="8946" max="8946" width="23.85546875" style="26" customWidth="1"/>
    <col min="8947" max="8961" width="8.85546875" style="26" customWidth="1"/>
    <col min="8962" max="9200" width="9.140625" style="26"/>
    <col min="9201" max="9201" width="3" style="26" bestFit="1" customWidth="1"/>
    <col min="9202" max="9202" width="23.85546875" style="26" customWidth="1"/>
    <col min="9203" max="9217" width="8.85546875" style="26" customWidth="1"/>
    <col min="9218" max="9456" width="9.140625" style="26"/>
    <col min="9457" max="9457" width="3" style="26" bestFit="1" customWidth="1"/>
    <col min="9458" max="9458" width="23.85546875" style="26" customWidth="1"/>
    <col min="9459" max="9473" width="8.85546875" style="26" customWidth="1"/>
    <col min="9474" max="9712" width="9.140625" style="26"/>
    <col min="9713" max="9713" width="3" style="26" bestFit="1" customWidth="1"/>
    <col min="9714" max="9714" width="23.85546875" style="26" customWidth="1"/>
    <col min="9715" max="9729" width="8.85546875" style="26" customWidth="1"/>
    <col min="9730" max="9968" width="9.140625" style="26"/>
    <col min="9969" max="9969" width="3" style="26" bestFit="1" customWidth="1"/>
    <col min="9970" max="9970" width="23.85546875" style="26" customWidth="1"/>
    <col min="9971" max="9985" width="8.85546875" style="26" customWidth="1"/>
    <col min="9986" max="10224" width="9.140625" style="26"/>
    <col min="10225" max="10225" width="3" style="26" bestFit="1" customWidth="1"/>
    <col min="10226" max="10226" width="23.85546875" style="26" customWidth="1"/>
    <col min="10227" max="10241" width="8.85546875" style="26" customWidth="1"/>
    <col min="10242" max="10480" width="9.140625" style="26"/>
    <col min="10481" max="10481" width="3" style="26" bestFit="1" customWidth="1"/>
    <col min="10482" max="10482" width="23.85546875" style="26" customWidth="1"/>
    <col min="10483" max="10497" width="8.85546875" style="26" customWidth="1"/>
    <col min="10498" max="10736" width="9.140625" style="26"/>
    <col min="10737" max="10737" width="3" style="26" bestFit="1" customWidth="1"/>
    <col min="10738" max="10738" width="23.85546875" style="26" customWidth="1"/>
    <col min="10739" max="10753" width="8.85546875" style="26" customWidth="1"/>
    <col min="10754" max="10992" width="9.140625" style="26"/>
    <col min="10993" max="10993" width="3" style="26" bestFit="1" customWidth="1"/>
    <col min="10994" max="10994" width="23.85546875" style="26" customWidth="1"/>
    <col min="10995" max="11009" width="8.85546875" style="26" customWidth="1"/>
    <col min="11010" max="11248" width="9.140625" style="26"/>
    <col min="11249" max="11249" width="3" style="26" bestFit="1" customWidth="1"/>
    <col min="11250" max="11250" width="23.85546875" style="26" customWidth="1"/>
    <col min="11251" max="11265" width="8.85546875" style="26" customWidth="1"/>
    <col min="11266" max="11504" width="9.140625" style="26"/>
    <col min="11505" max="11505" width="3" style="26" bestFit="1" customWidth="1"/>
    <col min="11506" max="11506" width="23.85546875" style="26" customWidth="1"/>
    <col min="11507" max="11521" width="8.85546875" style="26" customWidth="1"/>
    <col min="11522" max="11760" width="9.140625" style="26"/>
    <col min="11761" max="11761" width="3" style="26" bestFit="1" customWidth="1"/>
    <col min="11762" max="11762" width="23.85546875" style="26" customWidth="1"/>
    <col min="11763" max="11777" width="8.85546875" style="26" customWidth="1"/>
    <col min="11778" max="12016" width="9.140625" style="26"/>
    <col min="12017" max="12017" width="3" style="26" bestFit="1" customWidth="1"/>
    <col min="12018" max="12018" width="23.85546875" style="26" customWidth="1"/>
    <col min="12019" max="12033" width="8.85546875" style="26" customWidth="1"/>
    <col min="12034" max="12272" width="9.140625" style="26"/>
    <col min="12273" max="12273" width="3" style="26" bestFit="1" customWidth="1"/>
    <col min="12274" max="12274" width="23.85546875" style="26" customWidth="1"/>
    <col min="12275" max="12289" width="8.85546875" style="26" customWidth="1"/>
    <col min="12290" max="12528" width="9.140625" style="26"/>
    <col min="12529" max="12529" width="3" style="26" bestFit="1" customWidth="1"/>
    <col min="12530" max="12530" width="23.85546875" style="26" customWidth="1"/>
    <col min="12531" max="12545" width="8.85546875" style="26" customWidth="1"/>
    <col min="12546" max="12784" width="9.140625" style="26"/>
    <col min="12785" max="12785" width="3" style="26" bestFit="1" customWidth="1"/>
    <col min="12786" max="12786" width="23.85546875" style="26" customWidth="1"/>
    <col min="12787" max="12801" width="8.85546875" style="26" customWidth="1"/>
    <col min="12802" max="13040" width="9.140625" style="26"/>
    <col min="13041" max="13041" width="3" style="26" bestFit="1" customWidth="1"/>
    <col min="13042" max="13042" width="23.85546875" style="26" customWidth="1"/>
    <col min="13043" max="13057" width="8.85546875" style="26" customWidth="1"/>
    <col min="13058" max="13296" width="9.140625" style="26"/>
    <col min="13297" max="13297" width="3" style="26" bestFit="1" customWidth="1"/>
    <col min="13298" max="13298" width="23.85546875" style="26" customWidth="1"/>
    <col min="13299" max="13313" width="8.85546875" style="26" customWidth="1"/>
    <col min="13314" max="13552" width="9.140625" style="26"/>
    <col min="13553" max="13553" width="3" style="26" bestFit="1" customWidth="1"/>
    <col min="13554" max="13554" width="23.85546875" style="26" customWidth="1"/>
    <col min="13555" max="13569" width="8.85546875" style="26" customWidth="1"/>
    <col min="13570" max="13808" width="9.140625" style="26"/>
    <col min="13809" max="13809" width="3" style="26" bestFit="1" customWidth="1"/>
    <col min="13810" max="13810" width="23.85546875" style="26" customWidth="1"/>
    <col min="13811" max="13825" width="8.85546875" style="26" customWidth="1"/>
    <col min="13826" max="14064" width="9.140625" style="26"/>
    <col min="14065" max="14065" width="3" style="26" bestFit="1" customWidth="1"/>
    <col min="14066" max="14066" width="23.85546875" style="26" customWidth="1"/>
    <col min="14067" max="14081" width="8.85546875" style="26" customWidth="1"/>
    <col min="14082" max="14320" width="9.140625" style="26"/>
    <col min="14321" max="14321" width="3" style="26" bestFit="1" customWidth="1"/>
    <col min="14322" max="14322" width="23.85546875" style="26" customWidth="1"/>
    <col min="14323" max="14337" width="8.85546875" style="26" customWidth="1"/>
    <col min="14338" max="14576" width="9.140625" style="26"/>
    <col min="14577" max="14577" width="3" style="26" bestFit="1" customWidth="1"/>
    <col min="14578" max="14578" width="23.85546875" style="26" customWidth="1"/>
    <col min="14579" max="14593" width="8.85546875" style="26" customWidth="1"/>
    <col min="14594" max="14832" width="9.140625" style="26"/>
    <col min="14833" max="14833" width="3" style="26" bestFit="1" customWidth="1"/>
    <col min="14834" max="14834" width="23.85546875" style="26" customWidth="1"/>
    <col min="14835" max="14849" width="8.85546875" style="26" customWidth="1"/>
    <col min="14850" max="15088" width="9.140625" style="26"/>
    <col min="15089" max="15089" width="3" style="26" bestFit="1" customWidth="1"/>
    <col min="15090" max="15090" width="23.85546875" style="26" customWidth="1"/>
    <col min="15091" max="15105" width="8.85546875" style="26" customWidth="1"/>
    <col min="15106" max="15344" width="9.140625" style="26"/>
    <col min="15345" max="15345" width="3" style="26" bestFit="1" customWidth="1"/>
    <col min="15346" max="15346" width="23.85546875" style="26" customWidth="1"/>
    <col min="15347" max="15361" width="8.85546875" style="26" customWidth="1"/>
    <col min="15362" max="15600" width="9.140625" style="26"/>
    <col min="15601" max="15601" width="3" style="26" bestFit="1" customWidth="1"/>
    <col min="15602" max="15602" width="23.85546875" style="26" customWidth="1"/>
    <col min="15603" max="15617" width="8.85546875" style="26" customWidth="1"/>
    <col min="15618" max="15856" width="9.140625" style="26"/>
    <col min="15857" max="15857" width="3" style="26" bestFit="1" customWidth="1"/>
    <col min="15858" max="15858" width="23.85546875" style="26" customWidth="1"/>
    <col min="15859" max="15873" width="8.85546875" style="26" customWidth="1"/>
    <col min="15874" max="16112" width="9.140625" style="26"/>
    <col min="16113" max="16113" width="3" style="26" bestFit="1" customWidth="1"/>
    <col min="16114" max="16114" width="23.85546875" style="26" customWidth="1"/>
    <col min="16115" max="16129" width="8.85546875" style="26" customWidth="1"/>
    <col min="16130" max="16384" width="9.140625" style="26"/>
  </cols>
  <sheetData>
    <row r="1" spans="1:49">
      <c r="O1" s="213" t="s">
        <v>85</v>
      </c>
      <c r="P1" s="213"/>
    </row>
    <row r="2" spans="1:49" ht="15" customHeight="1">
      <c r="A2" s="276" t="s">
        <v>80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1:49">
      <c r="A3" s="82" t="s">
        <v>98</v>
      </c>
    </row>
    <row r="4" spans="1:49">
      <c r="A4" s="88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</row>
    <row r="6" spans="1:4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</row>
    <row r="7" spans="1:49" s="73" customFormat="1" ht="12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</row>
    <row r="8" spans="1:49" s="73" customFormat="1" ht="51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77" t="s">
        <v>57</v>
      </c>
      <c r="N8" s="163" t="s">
        <v>53</v>
      </c>
      <c r="O8" s="163" t="s">
        <v>58</v>
      </c>
      <c r="P8" s="164" t="s">
        <v>59</v>
      </c>
    </row>
    <row r="9" spans="1:4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24">
        <v>13</v>
      </c>
      <c r="N9" s="121">
        <v>14</v>
      </c>
      <c r="O9" s="124">
        <v>15</v>
      </c>
      <c r="P9" s="122">
        <v>16</v>
      </c>
    </row>
    <row r="10" spans="1:49" s="91" customFormat="1" ht="21.95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49" s="33" customFormat="1">
      <c r="A11" s="15" t="s">
        <v>19</v>
      </c>
      <c r="B11" s="185">
        <v>8.9600473351123995</v>
      </c>
      <c r="C11" s="185">
        <v>5.0745058277301798</v>
      </c>
      <c r="D11" s="185">
        <v>9.1304030268283203</v>
      </c>
      <c r="E11" s="185">
        <v>4.1779930337004298</v>
      </c>
      <c r="F11" s="185">
        <v>0.76702468013235303</v>
      </c>
      <c r="G11" s="185">
        <v>10.2326843497961</v>
      </c>
      <c r="H11" s="185">
        <v>5.0868436971119504</v>
      </c>
      <c r="I11" s="185">
        <v>10.452753958112799</v>
      </c>
      <c r="J11" s="185">
        <v>10.5837097980442</v>
      </c>
      <c r="K11" s="185">
        <v>5.3819130471563401</v>
      </c>
      <c r="L11" s="185">
        <v>0.64260806416214</v>
      </c>
      <c r="M11" s="185">
        <v>0.22573546830906499</v>
      </c>
      <c r="N11" s="185">
        <v>0.65116600739349395</v>
      </c>
      <c r="O11" s="185">
        <v>0.80148489419987601</v>
      </c>
      <c r="P11" s="185">
        <v>0.15759085951940199</v>
      </c>
      <c r="Q11" s="185"/>
      <c r="R11" s="187"/>
      <c r="S11" s="187"/>
    </row>
    <row r="12" spans="1:49" s="33" customFormat="1" ht="38.25">
      <c r="A12" s="34" t="s">
        <v>22</v>
      </c>
      <c r="B12" s="97" t="s">
        <v>99</v>
      </c>
      <c r="C12" s="97" t="s">
        <v>99</v>
      </c>
      <c r="D12" s="97" t="s">
        <v>99</v>
      </c>
      <c r="E12" s="97" t="s">
        <v>99</v>
      </c>
      <c r="F12" s="97" t="s">
        <v>99</v>
      </c>
      <c r="G12" s="97" t="s">
        <v>99</v>
      </c>
      <c r="H12" s="97" t="s">
        <v>99</v>
      </c>
      <c r="I12" s="97" t="s">
        <v>99</v>
      </c>
      <c r="J12" s="97" t="s">
        <v>99</v>
      </c>
      <c r="K12" s="97" t="s">
        <v>99</v>
      </c>
      <c r="L12" s="97" t="s">
        <v>99</v>
      </c>
      <c r="M12" s="97" t="s">
        <v>99</v>
      </c>
      <c r="N12" s="97" t="s">
        <v>99</v>
      </c>
      <c r="O12" s="97" t="s">
        <v>99</v>
      </c>
      <c r="P12" s="97" t="s">
        <v>99</v>
      </c>
      <c r="Q12" s="97"/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49" s="33" customFormat="1">
      <c r="A14" s="35" t="s">
        <v>24</v>
      </c>
      <c r="B14" s="97">
        <v>9.9259164517340892</v>
      </c>
      <c r="C14" s="97">
        <v>3.9698577204215701</v>
      </c>
      <c r="D14" s="97">
        <v>10.1234303553515</v>
      </c>
      <c r="E14" s="97">
        <v>3.4339503354290302</v>
      </c>
      <c r="F14" s="97">
        <v>0.123356991789072</v>
      </c>
      <c r="G14" s="97">
        <v>10.1459917543106</v>
      </c>
      <c r="H14" s="97">
        <v>3.9698577337105299</v>
      </c>
      <c r="I14" s="97">
        <v>10.3556913395955</v>
      </c>
      <c r="J14" s="97">
        <v>3.4339503354290302</v>
      </c>
      <c r="K14" s="97">
        <v>0.123356991789072</v>
      </c>
      <c r="L14" s="97">
        <v>0.46167681481124501</v>
      </c>
      <c r="M14" s="97">
        <v>1.2E-2</v>
      </c>
      <c r="N14" s="97">
        <v>0.46167681691797802</v>
      </c>
      <c r="O14" s="97">
        <v>0</v>
      </c>
      <c r="P14" s="97">
        <v>0</v>
      </c>
      <c r="Q14" s="97"/>
    </row>
    <row r="15" spans="1:49" s="33" customFormat="1">
      <c r="A15" s="35" t="s">
        <v>25</v>
      </c>
      <c r="B15" s="97">
        <v>11.0487359401732</v>
      </c>
      <c r="C15" s="97">
        <v>9.1821414164458801</v>
      </c>
      <c r="D15" s="97">
        <v>11.1413849577752</v>
      </c>
      <c r="E15" s="97">
        <v>9.5937143454739306</v>
      </c>
      <c r="F15" s="97">
        <v>0.102306964554031</v>
      </c>
      <c r="G15" s="97">
        <v>11.3939962080882</v>
      </c>
      <c r="H15" s="97">
        <v>9.1821414164458801</v>
      </c>
      <c r="I15" s="97">
        <v>11.5063210381124</v>
      </c>
      <c r="J15" s="97">
        <v>9.5937143454739306</v>
      </c>
      <c r="K15" s="97">
        <v>0.102306964554031</v>
      </c>
      <c r="L15" s="97">
        <v>0.85720648291903501</v>
      </c>
      <c r="M15" s="97">
        <v>0</v>
      </c>
      <c r="N15" s="97">
        <v>0.85720648291903501</v>
      </c>
      <c r="O15" s="97">
        <v>0</v>
      </c>
      <c r="P15" s="97">
        <v>0</v>
      </c>
      <c r="Q15" s="97"/>
    </row>
    <row r="16" spans="1:49" s="27" customFormat="1">
      <c r="A16" s="35" t="s">
        <v>26</v>
      </c>
      <c r="B16" s="97">
        <v>10.567290358129901</v>
      </c>
      <c r="C16" s="97">
        <v>4.6668851759622498</v>
      </c>
      <c r="D16" s="97">
        <v>10.713777465644499</v>
      </c>
      <c r="E16" s="97">
        <v>4.2092657504325501</v>
      </c>
      <c r="F16" s="97">
        <v>3.6944134803509998</v>
      </c>
      <c r="G16" s="97">
        <v>11.670724240453501</v>
      </c>
      <c r="H16" s="97">
        <v>4.7777955810008601</v>
      </c>
      <c r="I16" s="97">
        <v>11.8574067433851</v>
      </c>
      <c r="J16" s="97">
        <v>4.4365897396743303</v>
      </c>
      <c r="K16" s="97">
        <v>3.6944134803509998</v>
      </c>
      <c r="L16" s="97">
        <v>0.89088916624873404</v>
      </c>
      <c r="M16" s="97">
        <v>9.9999995006662106E-3</v>
      </c>
      <c r="N16" s="97">
        <v>0.89557746350717005</v>
      </c>
      <c r="O16" s="97">
        <v>1.3</v>
      </c>
      <c r="P16" s="97">
        <v>0</v>
      </c>
      <c r="Q16" s="97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9.2364611412448294</v>
      </c>
      <c r="C17" s="97">
        <v>0</v>
      </c>
      <c r="D17" s="97">
        <v>9.2521174352934299</v>
      </c>
      <c r="E17" s="97">
        <v>7.9997274670658598</v>
      </c>
      <c r="F17" s="97">
        <v>0.103019829808535</v>
      </c>
      <c r="G17" s="97">
        <v>9.2364611412448294</v>
      </c>
      <c r="H17" s="97">
        <v>0</v>
      </c>
      <c r="I17" s="97">
        <v>9.2521174352934299</v>
      </c>
      <c r="J17" s="97">
        <v>7.9997274670658598</v>
      </c>
      <c r="K17" s="97">
        <v>0.103019829808535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10.129907797453599</v>
      </c>
      <c r="C18" s="97">
        <v>3.8361596046874502</v>
      </c>
      <c r="D18" s="97">
        <v>10.265258214668499</v>
      </c>
      <c r="E18" s="97">
        <v>7.2861737400530497</v>
      </c>
      <c r="F18" s="97">
        <v>0.15593174847710201</v>
      </c>
      <c r="G18" s="97">
        <v>10.6175701347307</v>
      </c>
      <c r="H18" s="97">
        <v>3.8443592711567902</v>
      </c>
      <c r="I18" s="97">
        <v>10.7715260392806</v>
      </c>
      <c r="J18" s="97">
        <v>7.2861737400530497</v>
      </c>
      <c r="K18" s="97">
        <v>0.15593174847710201</v>
      </c>
      <c r="L18" s="97">
        <v>1.5518360204661801</v>
      </c>
      <c r="M18" s="97">
        <v>9.9999897800477806E-3</v>
      </c>
      <c r="N18" s="97">
        <v>1.55310849069965</v>
      </c>
      <c r="O18" s="97">
        <v>0</v>
      </c>
      <c r="P18" s="97">
        <v>0</v>
      </c>
      <c r="Q18" s="97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6.7171112673967004</v>
      </c>
      <c r="C19" s="97">
        <v>2.7787454524839901</v>
      </c>
      <c r="D19" s="97">
        <v>6.7677957079380802</v>
      </c>
      <c r="E19" s="97">
        <v>8</v>
      </c>
      <c r="F19" s="97">
        <v>0.104870370132845</v>
      </c>
      <c r="G19" s="97">
        <v>7.2002189619905703</v>
      </c>
      <c r="H19" s="97">
        <v>2.85411086802148</v>
      </c>
      <c r="I19" s="97">
        <v>7.2586686410924699</v>
      </c>
      <c r="J19" s="97">
        <v>8</v>
      </c>
      <c r="K19" s="97">
        <v>0.104870370132845</v>
      </c>
      <c r="L19" s="97">
        <v>0.141741805473062</v>
      </c>
      <c r="M19" s="97">
        <v>0.21063243922935601</v>
      </c>
      <c r="N19" s="97">
        <v>0.14139239777524901</v>
      </c>
      <c r="O19" s="97">
        <v>0</v>
      </c>
      <c r="P19" s="97">
        <v>0</v>
      </c>
      <c r="Q19" s="97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8.6952187849766105</v>
      </c>
      <c r="C20" s="97">
        <v>3.9727975123595498</v>
      </c>
      <c r="D20" s="97">
        <v>8.9142720619111309</v>
      </c>
      <c r="E20" s="97">
        <v>2.70794603106178</v>
      </c>
      <c r="F20" s="97">
        <v>0.18502769565597499</v>
      </c>
      <c r="G20" s="97">
        <v>10.164107617736001</v>
      </c>
      <c r="H20" s="97">
        <v>3.9727976605081499</v>
      </c>
      <c r="I20" s="97">
        <v>10.5084146962045</v>
      </c>
      <c r="J20" s="97">
        <v>2.70794603106178</v>
      </c>
      <c r="K20" s="97">
        <v>0.18502769565597499</v>
      </c>
      <c r="L20" s="97">
        <v>0.96443101554510902</v>
      </c>
      <c r="M20" s="97">
        <v>9.8036363636363599E-3</v>
      </c>
      <c r="N20" s="97">
        <v>0.964431025294337</v>
      </c>
      <c r="O20" s="97">
        <v>0</v>
      </c>
      <c r="P20" s="97">
        <v>0</v>
      </c>
      <c r="Q20" s="97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9.1652448230495391</v>
      </c>
      <c r="C21" s="97">
        <v>7.8502441556680598</v>
      </c>
      <c r="D21" s="97">
        <v>9.4190320957418301</v>
      </c>
      <c r="E21" s="97">
        <v>12.394686936041399</v>
      </c>
      <c r="F21" s="97">
        <v>9.8075181529429294</v>
      </c>
      <c r="G21" s="97">
        <v>9.3184450532834706</v>
      </c>
      <c r="H21" s="97">
        <v>7.8502454334076601</v>
      </c>
      <c r="I21" s="97">
        <v>9.5866509117367507</v>
      </c>
      <c r="J21" s="97">
        <v>12.394686936041399</v>
      </c>
      <c r="K21" s="97">
        <v>12.4887550225754</v>
      </c>
      <c r="L21" s="97">
        <v>0.635048197886529</v>
      </c>
      <c r="M21" s="97">
        <v>9.94257686326116E-2</v>
      </c>
      <c r="N21" s="97">
        <v>0.66881318835317005</v>
      </c>
      <c r="O21" s="97">
        <v>0</v>
      </c>
      <c r="P21" s="97">
        <v>0.4</v>
      </c>
      <c r="Q21" s="97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5.5">
      <c r="A22" s="34" t="s">
        <v>1</v>
      </c>
      <c r="B22" s="97">
        <v>8.6303674682089095</v>
      </c>
      <c r="C22" s="97">
        <v>4.5149240643119102</v>
      </c>
      <c r="D22" s="97">
        <v>8.8028774151722899</v>
      </c>
      <c r="E22" s="97">
        <v>6.3122776275342103</v>
      </c>
      <c r="F22" s="97">
        <v>0.43384931510449298</v>
      </c>
      <c r="G22" s="97">
        <v>10.0025369376099</v>
      </c>
      <c r="H22" s="97">
        <v>4.5208788382363503</v>
      </c>
      <c r="I22" s="97">
        <v>10.2270858300973</v>
      </c>
      <c r="J22" s="97">
        <v>11.9743505277988</v>
      </c>
      <c r="K22" s="97">
        <v>5.2873864058724402</v>
      </c>
      <c r="L22" s="97">
        <v>0.575335927180465</v>
      </c>
      <c r="M22" s="97">
        <v>0.49599835878652498</v>
      </c>
      <c r="N22" s="97">
        <v>0.58502747825625701</v>
      </c>
      <c r="O22" s="97">
        <v>0.16243777613117899</v>
      </c>
      <c r="P22" s="97">
        <v>0.15674460288512401</v>
      </c>
      <c r="Q22" s="97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v>4.5898631805107302</v>
      </c>
      <c r="C23" s="97">
        <v>4.1429343282718598</v>
      </c>
      <c r="D23" s="97">
        <v>4.6091016547883301</v>
      </c>
      <c r="E23" s="97">
        <v>0.1009705282909</v>
      </c>
      <c r="F23" s="97">
        <v>0.13421879798438099</v>
      </c>
      <c r="G23" s="97">
        <v>9.2202069842304795</v>
      </c>
      <c r="H23" s="97">
        <v>4.1429343385099502</v>
      </c>
      <c r="I23" s="97">
        <v>9.6842734839693101</v>
      </c>
      <c r="J23" s="97">
        <v>0.1009705282909</v>
      </c>
      <c r="K23" s="97">
        <v>0.13421879798438099</v>
      </c>
      <c r="L23" s="97">
        <v>0.30121565541457002</v>
      </c>
      <c r="M23" s="97">
        <v>0</v>
      </c>
      <c r="N23" s="97">
        <v>0.30121565547199503</v>
      </c>
      <c r="O23" s="97">
        <v>0</v>
      </c>
      <c r="P23" s="97">
        <v>0</v>
      </c>
      <c r="Q23" s="97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v>0.23054814766520701</v>
      </c>
      <c r="C24" s="97">
        <v>0</v>
      </c>
      <c r="D24" s="97">
        <v>0.22725238788580901</v>
      </c>
      <c r="E24" s="97">
        <v>8</v>
      </c>
      <c r="F24" s="97">
        <v>0</v>
      </c>
      <c r="G24" s="97">
        <v>0.23054814766520701</v>
      </c>
      <c r="H24" s="97">
        <v>0</v>
      </c>
      <c r="I24" s="97">
        <v>0.22725238788580901</v>
      </c>
      <c r="J24" s="97">
        <v>8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v>9.9489038597141697</v>
      </c>
      <c r="C25" s="97">
        <v>8.7846146304189894</v>
      </c>
      <c r="D25" s="97">
        <v>10.177182543637199</v>
      </c>
      <c r="E25" s="97">
        <v>2.11908553083541</v>
      </c>
      <c r="F25" s="97">
        <v>0.139016733090225</v>
      </c>
      <c r="G25" s="97">
        <v>10.551089302427901</v>
      </c>
      <c r="H25" s="97">
        <v>8.7849945968525507</v>
      </c>
      <c r="I25" s="97">
        <v>10.916104616802899</v>
      </c>
      <c r="J25" s="97">
        <v>7.88024657220293</v>
      </c>
      <c r="K25" s="97">
        <v>0.139016733090225</v>
      </c>
      <c r="L25" s="97">
        <v>0.76145972003017304</v>
      </c>
      <c r="M25" s="97">
        <v>4.5444854059082596E-6</v>
      </c>
      <c r="N25" s="97">
        <v>0.76223783120279898</v>
      </c>
      <c r="O25" s="97">
        <v>0.4</v>
      </c>
      <c r="P25" s="97">
        <v>0</v>
      </c>
      <c r="Q25" s="97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v>9.4642751556682398</v>
      </c>
      <c r="C26" s="97">
        <v>4.3166751879221996</v>
      </c>
      <c r="D26" s="97">
        <v>10.122187868138599</v>
      </c>
      <c r="E26" s="97">
        <v>3.94619440949706</v>
      </c>
      <c r="F26" s="97">
        <v>13.695492436016901</v>
      </c>
      <c r="G26" s="97">
        <v>9.6529112831662296</v>
      </c>
      <c r="H26" s="97">
        <v>4.3166752571630704</v>
      </c>
      <c r="I26" s="97">
        <v>10.359368875816999</v>
      </c>
      <c r="J26" s="97">
        <v>3.94619440949706</v>
      </c>
      <c r="K26" s="97">
        <v>13.695492436016901</v>
      </c>
      <c r="L26" s="97">
        <v>0.89401678903751403</v>
      </c>
      <c r="M26" s="97">
        <v>9.5003154574132501E-3</v>
      </c>
      <c r="N26" s="97">
        <v>0.89401687028901</v>
      </c>
      <c r="O26" s="97">
        <v>0</v>
      </c>
      <c r="P26" s="97">
        <v>0</v>
      </c>
      <c r="Q26" s="97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v>7.88481435294453</v>
      </c>
      <c r="C27" s="97">
        <v>4.6386167323659597</v>
      </c>
      <c r="D27" s="97">
        <v>8.0999523844797601</v>
      </c>
      <c r="E27" s="97">
        <v>1.8785991778796001</v>
      </c>
      <c r="F27" s="97">
        <v>0.14152037684215099</v>
      </c>
      <c r="G27" s="97">
        <v>9.6000012529361101</v>
      </c>
      <c r="H27" s="97">
        <v>4.63861685952745</v>
      </c>
      <c r="I27" s="97">
        <v>9.8084727293613003</v>
      </c>
      <c r="J27" s="97">
        <v>7.4738969021395398</v>
      </c>
      <c r="K27" s="97">
        <v>0.14152037684215099</v>
      </c>
      <c r="L27" s="97">
        <v>1.74803510872709</v>
      </c>
      <c r="M27" s="97">
        <v>9.3319844357976599E-3</v>
      </c>
      <c r="N27" s="97">
        <v>1.8529104415776201</v>
      </c>
      <c r="O27" s="97">
        <v>0.202485988041296</v>
      </c>
      <c r="P27" s="97">
        <v>0</v>
      </c>
      <c r="Q27" s="97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v>11.5659307312692</v>
      </c>
      <c r="C28" s="97">
        <v>3.3629969276092702</v>
      </c>
      <c r="D28" s="97">
        <v>11.693586913735</v>
      </c>
      <c r="E28" s="97">
        <v>2.00742306217031</v>
      </c>
      <c r="F28" s="97">
        <v>0.103266878736555</v>
      </c>
      <c r="G28" s="97">
        <v>12.0315752913483</v>
      </c>
      <c r="H28" s="97">
        <v>3.3629969276092702</v>
      </c>
      <c r="I28" s="97">
        <v>12.1106633638197</v>
      </c>
      <c r="J28" s="97">
        <v>7.4394815547801301</v>
      </c>
      <c r="K28" s="97">
        <v>0.103266878736555</v>
      </c>
      <c r="L28" s="97">
        <v>0.97929256111777996</v>
      </c>
      <c r="M28" s="97">
        <v>0</v>
      </c>
      <c r="N28" s="97">
        <v>0.818914398348216</v>
      </c>
      <c r="O28" s="97">
        <v>2</v>
      </c>
      <c r="P28" s="97">
        <v>0</v>
      </c>
      <c r="Q28" s="97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v>9.38532533184922</v>
      </c>
      <c r="C29" s="97">
        <v>8.8526375243064201</v>
      </c>
      <c r="D29" s="97">
        <v>9.4313099962840905</v>
      </c>
      <c r="E29" s="97">
        <v>0.90543773004261296</v>
      </c>
      <c r="F29" s="97">
        <v>0.13196883063589299</v>
      </c>
      <c r="G29" s="97">
        <v>9.7668671224353591</v>
      </c>
      <c r="H29" s="97">
        <v>8.9464473555139303</v>
      </c>
      <c r="I29" s="97">
        <v>9.8293162173847008</v>
      </c>
      <c r="J29" s="97">
        <v>3.41411442639588</v>
      </c>
      <c r="K29" s="97">
        <v>0.13196883063589299</v>
      </c>
      <c r="L29" s="97">
        <v>0.58281818193686596</v>
      </c>
      <c r="M29" s="97">
        <v>0.34999968498309803</v>
      </c>
      <c r="N29" s="97">
        <v>0.58150847792508897</v>
      </c>
      <c r="O29" s="97">
        <v>0.9</v>
      </c>
      <c r="P29" s="97">
        <v>0</v>
      </c>
      <c r="Q29" s="97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v>6.2180172406567902</v>
      </c>
      <c r="C30" s="97">
        <v>4.95778342643953</v>
      </c>
      <c r="D30" s="97">
        <v>6.3020458633406102</v>
      </c>
      <c r="E30" s="97">
        <v>3.25</v>
      </c>
      <c r="F30" s="97">
        <v>0.18289598800102799</v>
      </c>
      <c r="G30" s="97">
        <v>9.53488004746416</v>
      </c>
      <c r="H30" s="97">
        <v>4.95778342643953</v>
      </c>
      <c r="I30" s="97">
        <v>10.024527076468299</v>
      </c>
      <c r="J30" s="97">
        <v>0</v>
      </c>
      <c r="K30" s="97">
        <v>0.18289598800102799</v>
      </c>
      <c r="L30" s="97">
        <v>0.526980192093779</v>
      </c>
      <c r="M30" s="97">
        <v>0</v>
      </c>
      <c r="N30" s="97">
        <v>0.52642229834036602</v>
      </c>
      <c r="O30" s="97">
        <v>3.25</v>
      </c>
      <c r="P30" s="97">
        <v>0</v>
      </c>
      <c r="Q30" s="97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v>10.1782573789244</v>
      </c>
      <c r="C31" s="97">
        <v>9.0122029657437199</v>
      </c>
      <c r="D31" s="97">
        <v>10.525570832346</v>
      </c>
      <c r="E31" s="97">
        <v>9.2240821820572396</v>
      </c>
      <c r="F31" s="97">
        <v>0.11084072847366</v>
      </c>
      <c r="G31" s="97">
        <v>10.1859642370753</v>
      </c>
      <c r="H31" s="97">
        <v>9.0122029657437199</v>
      </c>
      <c r="I31" s="97">
        <v>10.5359031988451</v>
      </c>
      <c r="J31" s="97">
        <v>9.2240821820572396</v>
      </c>
      <c r="K31" s="97">
        <v>0.11084072847366</v>
      </c>
      <c r="L31" s="97">
        <v>0.65</v>
      </c>
      <c r="M31" s="97">
        <v>0</v>
      </c>
      <c r="N31" s="97">
        <v>0.65</v>
      </c>
      <c r="O31" s="97">
        <v>0</v>
      </c>
      <c r="P31" s="97">
        <v>0</v>
      </c>
      <c r="Q31" s="97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v>10.796219843046099</v>
      </c>
      <c r="C32" s="97">
        <v>4.3733333214284098</v>
      </c>
      <c r="D32" s="97">
        <v>10.9615472459319</v>
      </c>
      <c r="E32" s="97">
        <v>8.8699654605802891</v>
      </c>
      <c r="F32" s="97">
        <v>0.14560138914175999</v>
      </c>
      <c r="G32" s="97">
        <v>11.0546900454652</v>
      </c>
      <c r="H32" s="97">
        <v>4.4706056550694999</v>
      </c>
      <c r="I32" s="97">
        <v>11.2247998509086</v>
      </c>
      <c r="J32" s="97">
        <v>8.8699654605802891</v>
      </c>
      <c r="K32" s="97">
        <v>0.14560138914175999</v>
      </c>
      <c r="L32" s="97">
        <v>0.66189783635756405</v>
      </c>
      <c r="M32" s="97">
        <v>1.00115271397474E-2</v>
      </c>
      <c r="N32" s="97">
        <v>0.67622212528858205</v>
      </c>
      <c r="O32" s="97">
        <v>0</v>
      </c>
      <c r="P32" s="97">
        <v>0</v>
      </c>
      <c r="Q32" s="97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v>9.4966820856403</v>
      </c>
      <c r="C33" s="97">
        <v>8.9700073471073907</v>
      </c>
      <c r="D33" s="97">
        <v>9.8263222464853808</v>
      </c>
      <c r="E33" s="97">
        <v>7.7371999999999996</v>
      </c>
      <c r="F33" s="97">
        <v>0.18063402087709901</v>
      </c>
      <c r="G33" s="97">
        <v>9.4966825717673498</v>
      </c>
      <c r="H33" s="97">
        <v>8.9700086395712706</v>
      </c>
      <c r="I33" s="97">
        <v>9.8263222464853808</v>
      </c>
      <c r="J33" s="97">
        <v>7.7371999999999996</v>
      </c>
      <c r="K33" s="97">
        <v>0.18063402087709901</v>
      </c>
      <c r="L33" s="97">
        <v>9.8765366820885696E-3</v>
      </c>
      <c r="M33" s="97">
        <v>9.8765366820885696E-3</v>
      </c>
      <c r="N33" s="97">
        <v>0</v>
      </c>
      <c r="O33" s="97">
        <v>0</v>
      </c>
      <c r="P33" s="97">
        <v>0</v>
      </c>
      <c r="Q33" s="97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v>10.046914168119899</v>
      </c>
      <c r="C34" s="97">
        <v>3.8854772162060098</v>
      </c>
      <c r="D34" s="97">
        <v>10.287201144119299</v>
      </c>
      <c r="E34" s="97">
        <v>0.28289898004867198</v>
      </c>
      <c r="F34" s="97">
        <v>0.17372470159935</v>
      </c>
      <c r="G34" s="97">
        <v>10.103271948186601</v>
      </c>
      <c r="H34" s="97">
        <v>3.8854772162060098</v>
      </c>
      <c r="I34" s="97">
        <v>10.3472207789995</v>
      </c>
      <c r="J34" s="97">
        <v>0.28289898004867198</v>
      </c>
      <c r="K34" s="97">
        <v>0.17372470159935</v>
      </c>
      <c r="L34" s="97">
        <v>0.50792578835708102</v>
      </c>
      <c r="M34" s="97">
        <v>0</v>
      </c>
      <c r="N34" s="97">
        <v>0.50792578835708102</v>
      </c>
      <c r="O34" s="97">
        <v>0</v>
      </c>
      <c r="P34" s="97">
        <v>0</v>
      </c>
      <c r="Q34" s="97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v>9.7282250546211202</v>
      </c>
      <c r="C35" s="97">
        <v>4.4631736052683904</v>
      </c>
      <c r="D35" s="97">
        <v>9.7959841972961001</v>
      </c>
      <c r="E35" s="97">
        <v>14.0542210371054</v>
      </c>
      <c r="F35" s="97">
        <v>0.140232308469489</v>
      </c>
      <c r="G35" s="97">
        <v>10.487602489162001</v>
      </c>
      <c r="H35" s="97">
        <v>4.4631751736401402</v>
      </c>
      <c r="I35" s="97">
        <v>10.582324197716099</v>
      </c>
      <c r="J35" s="97">
        <v>14.0542210371054</v>
      </c>
      <c r="K35" s="97">
        <v>0.140232308469489</v>
      </c>
      <c r="L35" s="97">
        <v>1.8170320476325299</v>
      </c>
      <c r="M35" s="97">
        <v>9.6558521957825494E-3</v>
      </c>
      <c r="N35" s="97">
        <v>1.8170321727438099</v>
      </c>
      <c r="O35" s="97">
        <v>0</v>
      </c>
      <c r="P35" s="97">
        <v>0</v>
      </c>
      <c r="Q35" s="97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v>9.2607910353092908</v>
      </c>
      <c r="C36" s="97">
        <v>2.4895740062012401</v>
      </c>
      <c r="D36" s="97">
        <v>9.59286318304029</v>
      </c>
      <c r="E36" s="97">
        <v>7.4615</v>
      </c>
      <c r="F36" s="97">
        <v>0.12071908142330499</v>
      </c>
      <c r="G36" s="97">
        <v>9.4616492030033594</v>
      </c>
      <c r="H36" s="97">
        <v>2.4895740062012401</v>
      </c>
      <c r="I36" s="97">
        <v>9.8126420315612002</v>
      </c>
      <c r="J36" s="97">
        <v>7.4615</v>
      </c>
      <c r="K36" s="97">
        <v>0.12071908142330499</v>
      </c>
      <c r="L36" s="97">
        <v>1.4522196730364201</v>
      </c>
      <c r="M36" s="97">
        <v>0</v>
      </c>
      <c r="N36" s="97">
        <v>1.4522196730364201</v>
      </c>
      <c r="O36" s="97">
        <v>0</v>
      </c>
      <c r="P36" s="97">
        <v>0</v>
      </c>
      <c r="Q36" s="97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v>8.6820228280205498</v>
      </c>
      <c r="C37" s="97">
        <v>4.1723551347396697</v>
      </c>
      <c r="D37" s="97">
        <v>8.9646927796885603</v>
      </c>
      <c r="E37" s="97">
        <v>13.1154539496233</v>
      </c>
      <c r="F37" s="97">
        <v>0.16283522896747399</v>
      </c>
      <c r="G37" s="97">
        <v>9.6400008002083499</v>
      </c>
      <c r="H37" s="97">
        <v>4.1723551347396697</v>
      </c>
      <c r="I37" s="97">
        <v>10.031095858751801</v>
      </c>
      <c r="J37" s="97">
        <v>13.1154539496233</v>
      </c>
      <c r="K37" s="97">
        <v>0.16283522896747399</v>
      </c>
      <c r="L37" s="97">
        <v>1.2189463751502101</v>
      </c>
      <c r="M37" s="97">
        <v>0</v>
      </c>
      <c r="N37" s="97">
        <v>1.2189463751502101</v>
      </c>
      <c r="O37" s="97">
        <v>0</v>
      </c>
      <c r="P37" s="97">
        <v>0</v>
      </c>
      <c r="Q37" s="97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</row>
    <row r="40" spans="1:49" s="80" customFormat="1" ht="3.75" customHeight="1">
      <c r="A40" s="81"/>
    </row>
    <row r="41" spans="1:49" ht="27.75" customHeight="1">
      <c r="A41" s="275" t="s">
        <v>74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180"/>
    </row>
  </sheetData>
  <mergeCells count="14">
    <mergeCell ref="A41:O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AW43"/>
  <sheetViews>
    <sheetView showGridLines="0" zoomScaleNormal="100" zoomScaleSheetLayoutView="100" workbookViewId="0">
      <selection activeCell="A2" sqref="A2"/>
    </sheetView>
  </sheetViews>
  <sheetFormatPr defaultRowHeight="12.75"/>
  <cols>
    <col min="1" max="1" width="18.28515625" style="82" customWidth="1"/>
    <col min="2" max="4" width="9.140625" style="26"/>
    <col min="5" max="5" width="10" style="26" customWidth="1"/>
    <col min="6" max="9" width="9.140625" style="26"/>
    <col min="10" max="10" width="10" style="26" customWidth="1"/>
    <col min="11" max="14" width="9.140625" style="26"/>
    <col min="15" max="15" width="10" style="26" customWidth="1"/>
    <col min="16" max="239" width="9.140625" style="26"/>
    <col min="240" max="240" width="3" style="26" bestFit="1" customWidth="1"/>
    <col min="241" max="241" width="18.28515625" style="26" customWidth="1"/>
    <col min="242" max="244" width="9.140625" style="26"/>
    <col min="245" max="245" width="10" style="26" customWidth="1"/>
    <col min="246" max="249" width="9.140625" style="26"/>
    <col min="250" max="250" width="10" style="26" customWidth="1"/>
    <col min="251" max="254" width="9.140625" style="26"/>
    <col min="255" max="255" width="10" style="26" customWidth="1"/>
    <col min="256" max="495" width="9.140625" style="26"/>
    <col min="496" max="496" width="3" style="26" bestFit="1" customWidth="1"/>
    <col min="497" max="497" width="18.28515625" style="26" customWidth="1"/>
    <col min="498" max="500" width="9.140625" style="26"/>
    <col min="501" max="501" width="10" style="26" customWidth="1"/>
    <col min="502" max="505" width="9.140625" style="26"/>
    <col min="506" max="506" width="10" style="26" customWidth="1"/>
    <col min="507" max="510" width="9.140625" style="26"/>
    <col min="511" max="511" width="10" style="26" customWidth="1"/>
    <col min="512" max="751" width="9.140625" style="26"/>
    <col min="752" max="752" width="3" style="26" bestFit="1" customWidth="1"/>
    <col min="753" max="753" width="18.28515625" style="26" customWidth="1"/>
    <col min="754" max="756" width="9.140625" style="26"/>
    <col min="757" max="757" width="10" style="26" customWidth="1"/>
    <col min="758" max="761" width="9.140625" style="26"/>
    <col min="762" max="762" width="10" style="26" customWidth="1"/>
    <col min="763" max="766" width="9.140625" style="26"/>
    <col min="767" max="767" width="10" style="26" customWidth="1"/>
    <col min="768" max="1007" width="9.140625" style="26"/>
    <col min="1008" max="1008" width="3" style="26" bestFit="1" customWidth="1"/>
    <col min="1009" max="1009" width="18.28515625" style="26" customWidth="1"/>
    <col min="1010" max="1012" width="9.140625" style="26"/>
    <col min="1013" max="1013" width="10" style="26" customWidth="1"/>
    <col min="1014" max="1017" width="9.140625" style="26"/>
    <col min="1018" max="1018" width="10" style="26" customWidth="1"/>
    <col min="1019" max="1022" width="9.140625" style="26"/>
    <col min="1023" max="1023" width="10" style="26" customWidth="1"/>
    <col min="1024" max="1263" width="9.140625" style="26"/>
    <col min="1264" max="1264" width="3" style="26" bestFit="1" customWidth="1"/>
    <col min="1265" max="1265" width="18.28515625" style="26" customWidth="1"/>
    <col min="1266" max="1268" width="9.140625" style="26"/>
    <col min="1269" max="1269" width="10" style="26" customWidth="1"/>
    <col min="1270" max="1273" width="9.140625" style="26"/>
    <col min="1274" max="1274" width="10" style="26" customWidth="1"/>
    <col min="1275" max="1278" width="9.140625" style="26"/>
    <col min="1279" max="1279" width="10" style="26" customWidth="1"/>
    <col min="1280" max="1519" width="9.140625" style="26"/>
    <col min="1520" max="1520" width="3" style="26" bestFit="1" customWidth="1"/>
    <col min="1521" max="1521" width="18.28515625" style="26" customWidth="1"/>
    <col min="1522" max="1524" width="9.140625" style="26"/>
    <col min="1525" max="1525" width="10" style="26" customWidth="1"/>
    <col min="1526" max="1529" width="9.140625" style="26"/>
    <col min="1530" max="1530" width="10" style="26" customWidth="1"/>
    <col min="1531" max="1534" width="9.140625" style="26"/>
    <col min="1535" max="1535" width="10" style="26" customWidth="1"/>
    <col min="1536" max="1775" width="9.140625" style="26"/>
    <col min="1776" max="1776" width="3" style="26" bestFit="1" customWidth="1"/>
    <col min="1777" max="1777" width="18.28515625" style="26" customWidth="1"/>
    <col min="1778" max="1780" width="9.140625" style="26"/>
    <col min="1781" max="1781" width="10" style="26" customWidth="1"/>
    <col min="1782" max="1785" width="9.140625" style="26"/>
    <col min="1786" max="1786" width="10" style="26" customWidth="1"/>
    <col min="1787" max="1790" width="9.140625" style="26"/>
    <col min="1791" max="1791" width="10" style="26" customWidth="1"/>
    <col min="1792" max="2031" width="9.140625" style="26"/>
    <col min="2032" max="2032" width="3" style="26" bestFit="1" customWidth="1"/>
    <col min="2033" max="2033" width="18.28515625" style="26" customWidth="1"/>
    <col min="2034" max="2036" width="9.140625" style="26"/>
    <col min="2037" max="2037" width="10" style="26" customWidth="1"/>
    <col min="2038" max="2041" width="9.140625" style="26"/>
    <col min="2042" max="2042" width="10" style="26" customWidth="1"/>
    <col min="2043" max="2046" width="9.140625" style="26"/>
    <col min="2047" max="2047" width="10" style="26" customWidth="1"/>
    <col min="2048" max="2287" width="9.140625" style="26"/>
    <col min="2288" max="2288" width="3" style="26" bestFit="1" customWidth="1"/>
    <col min="2289" max="2289" width="18.28515625" style="26" customWidth="1"/>
    <col min="2290" max="2292" width="9.140625" style="26"/>
    <col min="2293" max="2293" width="10" style="26" customWidth="1"/>
    <col min="2294" max="2297" width="9.140625" style="26"/>
    <col min="2298" max="2298" width="10" style="26" customWidth="1"/>
    <col min="2299" max="2302" width="9.140625" style="26"/>
    <col min="2303" max="2303" width="10" style="26" customWidth="1"/>
    <col min="2304" max="2543" width="9.140625" style="26"/>
    <col min="2544" max="2544" width="3" style="26" bestFit="1" customWidth="1"/>
    <col min="2545" max="2545" width="18.28515625" style="26" customWidth="1"/>
    <col min="2546" max="2548" width="9.140625" style="26"/>
    <col min="2549" max="2549" width="10" style="26" customWidth="1"/>
    <col min="2550" max="2553" width="9.140625" style="26"/>
    <col min="2554" max="2554" width="10" style="26" customWidth="1"/>
    <col min="2555" max="2558" width="9.140625" style="26"/>
    <col min="2559" max="2559" width="10" style="26" customWidth="1"/>
    <col min="2560" max="2799" width="9.140625" style="26"/>
    <col min="2800" max="2800" width="3" style="26" bestFit="1" customWidth="1"/>
    <col min="2801" max="2801" width="18.28515625" style="26" customWidth="1"/>
    <col min="2802" max="2804" width="9.140625" style="26"/>
    <col min="2805" max="2805" width="10" style="26" customWidth="1"/>
    <col min="2806" max="2809" width="9.140625" style="26"/>
    <col min="2810" max="2810" width="10" style="26" customWidth="1"/>
    <col min="2811" max="2814" width="9.140625" style="26"/>
    <col min="2815" max="2815" width="10" style="26" customWidth="1"/>
    <col min="2816" max="3055" width="9.140625" style="26"/>
    <col min="3056" max="3056" width="3" style="26" bestFit="1" customWidth="1"/>
    <col min="3057" max="3057" width="18.28515625" style="26" customWidth="1"/>
    <col min="3058" max="3060" width="9.140625" style="26"/>
    <col min="3061" max="3061" width="10" style="26" customWidth="1"/>
    <col min="3062" max="3065" width="9.140625" style="26"/>
    <col min="3066" max="3066" width="10" style="26" customWidth="1"/>
    <col min="3067" max="3070" width="9.140625" style="26"/>
    <col min="3071" max="3071" width="10" style="26" customWidth="1"/>
    <col min="3072" max="3311" width="9.140625" style="26"/>
    <col min="3312" max="3312" width="3" style="26" bestFit="1" customWidth="1"/>
    <col min="3313" max="3313" width="18.28515625" style="26" customWidth="1"/>
    <col min="3314" max="3316" width="9.140625" style="26"/>
    <col min="3317" max="3317" width="10" style="26" customWidth="1"/>
    <col min="3318" max="3321" width="9.140625" style="26"/>
    <col min="3322" max="3322" width="10" style="26" customWidth="1"/>
    <col min="3323" max="3326" width="9.140625" style="26"/>
    <col min="3327" max="3327" width="10" style="26" customWidth="1"/>
    <col min="3328" max="3567" width="9.140625" style="26"/>
    <col min="3568" max="3568" width="3" style="26" bestFit="1" customWidth="1"/>
    <col min="3569" max="3569" width="18.28515625" style="26" customWidth="1"/>
    <col min="3570" max="3572" width="9.140625" style="26"/>
    <col min="3573" max="3573" width="10" style="26" customWidth="1"/>
    <col min="3574" max="3577" width="9.140625" style="26"/>
    <col min="3578" max="3578" width="10" style="26" customWidth="1"/>
    <col min="3579" max="3582" width="9.140625" style="26"/>
    <col min="3583" max="3583" width="10" style="26" customWidth="1"/>
    <col min="3584" max="3823" width="9.140625" style="26"/>
    <col min="3824" max="3824" width="3" style="26" bestFit="1" customWidth="1"/>
    <col min="3825" max="3825" width="18.28515625" style="26" customWidth="1"/>
    <col min="3826" max="3828" width="9.140625" style="26"/>
    <col min="3829" max="3829" width="10" style="26" customWidth="1"/>
    <col min="3830" max="3833" width="9.140625" style="26"/>
    <col min="3834" max="3834" width="10" style="26" customWidth="1"/>
    <col min="3835" max="3838" width="9.140625" style="26"/>
    <col min="3839" max="3839" width="10" style="26" customWidth="1"/>
    <col min="3840" max="4079" width="9.140625" style="26"/>
    <col min="4080" max="4080" width="3" style="26" bestFit="1" customWidth="1"/>
    <col min="4081" max="4081" width="18.28515625" style="26" customWidth="1"/>
    <col min="4082" max="4084" width="9.140625" style="26"/>
    <col min="4085" max="4085" width="10" style="26" customWidth="1"/>
    <col min="4086" max="4089" width="9.140625" style="26"/>
    <col min="4090" max="4090" width="10" style="26" customWidth="1"/>
    <col min="4091" max="4094" width="9.140625" style="26"/>
    <col min="4095" max="4095" width="10" style="26" customWidth="1"/>
    <col min="4096" max="4335" width="9.140625" style="26"/>
    <col min="4336" max="4336" width="3" style="26" bestFit="1" customWidth="1"/>
    <col min="4337" max="4337" width="18.28515625" style="26" customWidth="1"/>
    <col min="4338" max="4340" width="9.140625" style="26"/>
    <col min="4341" max="4341" width="10" style="26" customWidth="1"/>
    <col min="4342" max="4345" width="9.140625" style="26"/>
    <col min="4346" max="4346" width="10" style="26" customWidth="1"/>
    <col min="4347" max="4350" width="9.140625" style="26"/>
    <col min="4351" max="4351" width="10" style="26" customWidth="1"/>
    <col min="4352" max="4591" width="9.140625" style="26"/>
    <col min="4592" max="4592" width="3" style="26" bestFit="1" customWidth="1"/>
    <col min="4593" max="4593" width="18.28515625" style="26" customWidth="1"/>
    <col min="4594" max="4596" width="9.140625" style="26"/>
    <col min="4597" max="4597" width="10" style="26" customWidth="1"/>
    <col min="4598" max="4601" width="9.140625" style="26"/>
    <col min="4602" max="4602" width="10" style="26" customWidth="1"/>
    <col min="4603" max="4606" width="9.140625" style="26"/>
    <col min="4607" max="4607" width="10" style="26" customWidth="1"/>
    <col min="4608" max="4847" width="9.140625" style="26"/>
    <col min="4848" max="4848" width="3" style="26" bestFit="1" customWidth="1"/>
    <col min="4849" max="4849" width="18.28515625" style="26" customWidth="1"/>
    <col min="4850" max="4852" width="9.140625" style="26"/>
    <col min="4853" max="4853" width="10" style="26" customWidth="1"/>
    <col min="4854" max="4857" width="9.140625" style="26"/>
    <col min="4858" max="4858" width="10" style="26" customWidth="1"/>
    <col min="4859" max="4862" width="9.140625" style="26"/>
    <col min="4863" max="4863" width="10" style="26" customWidth="1"/>
    <col min="4864" max="5103" width="9.140625" style="26"/>
    <col min="5104" max="5104" width="3" style="26" bestFit="1" customWidth="1"/>
    <col min="5105" max="5105" width="18.28515625" style="26" customWidth="1"/>
    <col min="5106" max="5108" width="9.140625" style="26"/>
    <col min="5109" max="5109" width="10" style="26" customWidth="1"/>
    <col min="5110" max="5113" width="9.140625" style="26"/>
    <col min="5114" max="5114" width="10" style="26" customWidth="1"/>
    <col min="5115" max="5118" width="9.140625" style="26"/>
    <col min="5119" max="5119" width="10" style="26" customWidth="1"/>
    <col min="5120" max="5359" width="9.140625" style="26"/>
    <col min="5360" max="5360" width="3" style="26" bestFit="1" customWidth="1"/>
    <col min="5361" max="5361" width="18.28515625" style="26" customWidth="1"/>
    <col min="5362" max="5364" width="9.140625" style="26"/>
    <col min="5365" max="5365" width="10" style="26" customWidth="1"/>
    <col min="5366" max="5369" width="9.140625" style="26"/>
    <col min="5370" max="5370" width="10" style="26" customWidth="1"/>
    <col min="5371" max="5374" width="9.140625" style="26"/>
    <col min="5375" max="5375" width="10" style="26" customWidth="1"/>
    <col min="5376" max="5615" width="9.140625" style="26"/>
    <col min="5616" max="5616" width="3" style="26" bestFit="1" customWidth="1"/>
    <col min="5617" max="5617" width="18.28515625" style="26" customWidth="1"/>
    <col min="5618" max="5620" width="9.140625" style="26"/>
    <col min="5621" max="5621" width="10" style="26" customWidth="1"/>
    <col min="5622" max="5625" width="9.140625" style="26"/>
    <col min="5626" max="5626" width="10" style="26" customWidth="1"/>
    <col min="5627" max="5630" width="9.140625" style="26"/>
    <col min="5631" max="5631" width="10" style="26" customWidth="1"/>
    <col min="5632" max="5871" width="9.140625" style="26"/>
    <col min="5872" max="5872" width="3" style="26" bestFit="1" customWidth="1"/>
    <col min="5873" max="5873" width="18.28515625" style="26" customWidth="1"/>
    <col min="5874" max="5876" width="9.140625" style="26"/>
    <col min="5877" max="5877" width="10" style="26" customWidth="1"/>
    <col min="5878" max="5881" width="9.140625" style="26"/>
    <col min="5882" max="5882" width="10" style="26" customWidth="1"/>
    <col min="5883" max="5886" width="9.140625" style="26"/>
    <col min="5887" max="5887" width="10" style="26" customWidth="1"/>
    <col min="5888" max="6127" width="9.140625" style="26"/>
    <col min="6128" max="6128" width="3" style="26" bestFit="1" customWidth="1"/>
    <col min="6129" max="6129" width="18.28515625" style="26" customWidth="1"/>
    <col min="6130" max="6132" width="9.140625" style="26"/>
    <col min="6133" max="6133" width="10" style="26" customWidth="1"/>
    <col min="6134" max="6137" width="9.140625" style="26"/>
    <col min="6138" max="6138" width="10" style="26" customWidth="1"/>
    <col min="6139" max="6142" width="9.140625" style="26"/>
    <col min="6143" max="6143" width="10" style="26" customWidth="1"/>
    <col min="6144" max="6383" width="9.140625" style="26"/>
    <col min="6384" max="6384" width="3" style="26" bestFit="1" customWidth="1"/>
    <col min="6385" max="6385" width="18.28515625" style="26" customWidth="1"/>
    <col min="6386" max="6388" width="9.140625" style="26"/>
    <col min="6389" max="6389" width="10" style="26" customWidth="1"/>
    <col min="6390" max="6393" width="9.140625" style="26"/>
    <col min="6394" max="6394" width="10" style="26" customWidth="1"/>
    <col min="6395" max="6398" width="9.140625" style="26"/>
    <col min="6399" max="6399" width="10" style="26" customWidth="1"/>
    <col min="6400" max="6639" width="9.140625" style="26"/>
    <col min="6640" max="6640" width="3" style="26" bestFit="1" customWidth="1"/>
    <col min="6641" max="6641" width="18.28515625" style="26" customWidth="1"/>
    <col min="6642" max="6644" width="9.140625" style="26"/>
    <col min="6645" max="6645" width="10" style="26" customWidth="1"/>
    <col min="6646" max="6649" width="9.140625" style="26"/>
    <col min="6650" max="6650" width="10" style="26" customWidth="1"/>
    <col min="6651" max="6654" width="9.140625" style="26"/>
    <col min="6655" max="6655" width="10" style="26" customWidth="1"/>
    <col min="6656" max="6895" width="9.140625" style="26"/>
    <col min="6896" max="6896" width="3" style="26" bestFit="1" customWidth="1"/>
    <col min="6897" max="6897" width="18.28515625" style="26" customWidth="1"/>
    <col min="6898" max="6900" width="9.140625" style="26"/>
    <col min="6901" max="6901" width="10" style="26" customWidth="1"/>
    <col min="6902" max="6905" width="9.140625" style="26"/>
    <col min="6906" max="6906" width="10" style="26" customWidth="1"/>
    <col min="6907" max="6910" width="9.140625" style="26"/>
    <col min="6911" max="6911" width="10" style="26" customWidth="1"/>
    <col min="6912" max="7151" width="9.140625" style="26"/>
    <col min="7152" max="7152" width="3" style="26" bestFit="1" customWidth="1"/>
    <col min="7153" max="7153" width="18.28515625" style="26" customWidth="1"/>
    <col min="7154" max="7156" width="9.140625" style="26"/>
    <col min="7157" max="7157" width="10" style="26" customWidth="1"/>
    <col min="7158" max="7161" width="9.140625" style="26"/>
    <col min="7162" max="7162" width="10" style="26" customWidth="1"/>
    <col min="7163" max="7166" width="9.140625" style="26"/>
    <col min="7167" max="7167" width="10" style="26" customWidth="1"/>
    <col min="7168" max="7407" width="9.140625" style="26"/>
    <col min="7408" max="7408" width="3" style="26" bestFit="1" customWidth="1"/>
    <col min="7409" max="7409" width="18.28515625" style="26" customWidth="1"/>
    <col min="7410" max="7412" width="9.140625" style="26"/>
    <col min="7413" max="7413" width="10" style="26" customWidth="1"/>
    <col min="7414" max="7417" width="9.140625" style="26"/>
    <col min="7418" max="7418" width="10" style="26" customWidth="1"/>
    <col min="7419" max="7422" width="9.140625" style="26"/>
    <col min="7423" max="7423" width="10" style="26" customWidth="1"/>
    <col min="7424" max="7663" width="9.140625" style="26"/>
    <col min="7664" max="7664" width="3" style="26" bestFit="1" customWidth="1"/>
    <col min="7665" max="7665" width="18.28515625" style="26" customWidth="1"/>
    <col min="7666" max="7668" width="9.140625" style="26"/>
    <col min="7669" max="7669" width="10" style="26" customWidth="1"/>
    <col min="7670" max="7673" width="9.140625" style="26"/>
    <col min="7674" max="7674" width="10" style="26" customWidth="1"/>
    <col min="7675" max="7678" width="9.140625" style="26"/>
    <col min="7679" max="7679" width="10" style="26" customWidth="1"/>
    <col min="7680" max="7919" width="9.140625" style="26"/>
    <col min="7920" max="7920" width="3" style="26" bestFit="1" customWidth="1"/>
    <col min="7921" max="7921" width="18.28515625" style="26" customWidth="1"/>
    <col min="7922" max="7924" width="9.140625" style="26"/>
    <col min="7925" max="7925" width="10" style="26" customWidth="1"/>
    <col min="7926" max="7929" width="9.140625" style="26"/>
    <col min="7930" max="7930" width="10" style="26" customWidth="1"/>
    <col min="7931" max="7934" width="9.140625" style="26"/>
    <col min="7935" max="7935" width="10" style="26" customWidth="1"/>
    <col min="7936" max="8175" width="9.140625" style="26"/>
    <col min="8176" max="8176" width="3" style="26" bestFit="1" customWidth="1"/>
    <col min="8177" max="8177" width="18.28515625" style="26" customWidth="1"/>
    <col min="8178" max="8180" width="9.140625" style="26"/>
    <col min="8181" max="8181" width="10" style="26" customWidth="1"/>
    <col min="8182" max="8185" width="9.140625" style="26"/>
    <col min="8186" max="8186" width="10" style="26" customWidth="1"/>
    <col min="8187" max="8190" width="9.140625" style="26"/>
    <col min="8191" max="8191" width="10" style="26" customWidth="1"/>
    <col min="8192" max="8431" width="9.140625" style="26"/>
    <col min="8432" max="8432" width="3" style="26" bestFit="1" customWidth="1"/>
    <col min="8433" max="8433" width="18.28515625" style="26" customWidth="1"/>
    <col min="8434" max="8436" width="9.140625" style="26"/>
    <col min="8437" max="8437" width="10" style="26" customWidth="1"/>
    <col min="8438" max="8441" width="9.140625" style="26"/>
    <col min="8442" max="8442" width="10" style="26" customWidth="1"/>
    <col min="8443" max="8446" width="9.140625" style="26"/>
    <col min="8447" max="8447" width="10" style="26" customWidth="1"/>
    <col min="8448" max="8687" width="9.140625" style="26"/>
    <col min="8688" max="8688" width="3" style="26" bestFit="1" customWidth="1"/>
    <col min="8689" max="8689" width="18.28515625" style="26" customWidth="1"/>
    <col min="8690" max="8692" width="9.140625" style="26"/>
    <col min="8693" max="8693" width="10" style="26" customWidth="1"/>
    <col min="8694" max="8697" width="9.140625" style="26"/>
    <col min="8698" max="8698" width="10" style="26" customWidth="1"/>
    <col min="8699" max="8702" width="9.140625" style="26"/>
    <col min="8703" max="8703" width="10" style="26" customWidth="1"/>
    <col min="8704" max="8943" width="9.140625" style="26"/>
    <col min="8944" max="8944" width="3" style="26" bestFit="1" customWidth="1"/>
    <col min="8945" max="8945" width="18.28515625" style="26" customWidth="1"/>
    <col min="8946" max="8948" width="9.140625" style="26"/>
    <col min="8949" max="8949" width="10" style="26" customWidth="1"/>
    <col min="8950" max="8953" width="9.140625" style="26"/>
    <col min="8954" max="8954" width="10" style="26" customWidth="1"/>
    <col min="8955" max="8958" width="9.140625" style="26"/>
    <col min="8959" max="8959" width="10" style="26" customWidth="1"/>
    <col min="8960" max="9199" width="9.140625" style="26"/>
    <col min="9200" max="9200" width="3" style="26" bestFit="1" customWidth="1"/>
    <col min="9201" max="9201" width="18.28515625" style="26" customWidth="1"/>
    <col min="9202" max="9204" width="9.140625" style="26"/>
    <col min="9205" max="9205" width="10" style="26" customWidth="1"/>
    <col min="9206" max="9209" width="9.140625" style="26"/>
    <col min="9210" max="9210" width="10" style="26" customWidth="1"/>
    <col min="9211" max="9214" width="9.140625" style="26"/>
    <col min="9215" max="9215" width="10" style="26" customWidth="1"/>
    <col min="9216" max="9455" width="9.140625" style="26"/>
    <col min="9456" max="9456" width="3" style="26" bestFit="1" customWidth="1"/>
    <col min="9457" max="9457" width="18.28515625" style="26" customWidth="1"/>
    <col min="9458" max="9460" width="9.140625" style="26"/>
    <col min="9461" max="9461" width="10" style="26" customWidth="1"/>
    <col min="9462" max="9465" width="9.140625" style="26"/>
    <col min="9466" max="9466" width="10" style="26" customWidth="1"/>
    <col min="9467" max="9470" width="9.140625" style="26"/>
    <col min="9471" max="9471" width="10" style="26" customWidth="1"/>
    <col min="9472" max="9711" width="9.140625" style="26"/>
    <col min="9712" max="9712" width="3" style="26" bestFit="1" customWidth="1"/>
    <col min="9713" max="9713" width="18.28515625" style="26" customWidth="1"/>
    <col min="9714" max="9716" width="9.140625" style="26"/>
    <col min="9717" max="9717" width="10" style="26" customWidth="1"/>
    <col min="9718" max="9721" width="9.140625" style="26"/>
    <col min="9722" max="9722" width="10" style="26" customWidth="1"/>
    <col min="9723" max="9726" width="9.140625" style="26"/>
    <col min="9727" max="9727" width="10" style="26" customWidth="1"/>
    <col min="9728" max="9967" width="9.140625" style="26"/>
    <col min="9968" max="9968" width="3" style="26" bestFit="1" customWidth="1"/>
    <col min="9969" max="9969" width="18.28515625" style="26" customWidth="1"/>
    <col min="9970" max="9972" width="9.140625" style="26"/>
    <col min="9973" max="9973" width="10" style="26" customWidth="1"/>
    <col min="9974" max="9977" width="9.140625" style="26"/>
    <col min="9978" max="9978" width="10" style="26" customWidth="1"/>
    <col min="9979" max="9982" width="9.140625" style="26"/>
    <col min="9983" max="9983" width="10" style="26" customWidth="1"/>
    <col min="9984" max="10223" width="9.140625" style="26"/>
    <col min="10224" max="10224" width="3" style="26" bestFit="1" customWidth="1"/>
    <col min="10225" max="10225" width="18.28515625" style="26" customWidth="1"/>
    <col min="10226" max="10228" width="9.140625" style="26"/>
    <col min="10229" max="10229" width="10" style="26" customWidth="1"/>
    <col min="10230" max="10233" width="9.140625" style="26"/>
    <col min="10234" max="10234" width="10" style="26" customWidth="1"/>
    <col min="10235" max="10238" width="9.140625" style="26"/>
    <col min="10239" max="10239" width="10" style="26" customWidth="1"/>
    <col min="10240" max="10479" width="9.140625" style="26"/>
    <col min="10480" max="10480" width="3" style="26" bestFit="1" customWidth="1"/>
    <col min="10481" max="10481" width="18.28515625" style="26" customWidth="1"/>
    <col min="10482" max="10484" width="9.140625" style="26"/>
    <col min="10485" max="10485" width="10" style="26" customWidth="1"/>
    <col min="10486" max="10489" width="9.140625" style="26"/>
    <col min="10490" max="10490" width="10" style="26" customWidth="1"/>
    <col min="10491" max="10494" width="9.140625" style="26"/>
    <col min="10495" max="10495" width="10" style="26" customWidth="1"/>
    <col min="10496" max="10735" width="9.140625" style="26"/>
    <col min="10736" max="10736" width="3" style="26" bestFit="1" customWidth="1"/>
    <col min="10737" max="10737" width="18.28515625" style="26" customWidth="1"/>
    <col min="10738" max="10740" width="9.140625" style="26"/>
    <col min="10741" max="10741" width="10" style="26" customWidth="1"/>
    <col min="10742" max="10745" width="9.140625" style="26"/>
    <col min="10746" max="10746" width="10" style="26" customWidth="1"/>
    <col min="10747" max="10750" width="9.140625" style="26"/>
    <col min="10751" max="10751" width="10" style="26" customWidth="1"/>
    <col min="10752" max="10991" width="9.140625" style="26"/>
    <col min="10992" max="10992" width="3" style="26" bestFit="1" customWidth="1"/>
    <col min="10993" max="10993" width="18.28515625" style="26" customWidth="1"/>
    <col min="10994" max="10996" width="9.140625" style="26"/>
    <col min="10997" max="10997" width="10" style="26" customWidth="1"/>
    <col min="10998" max="11001" width="9.140625" style="26"/>
    <col min="11002" max="11002" width="10" style="26" customWidth="1"/>
    <col min="11003" max="11006" width="9.140625" style="26"/>
    <col min="11007" max="11007" width="10" style="26" customWidth="1"/>
    <col min="11008" max="11247" width="9.140625" style="26"/>
    <col min="11248" max="11248" width="3" style="26" bestFit="1" customWidth="1"/>
    <col min="11249" max="11249" width="18.28515625" style="26" customWidth="1"/>
    <col min="11250" max="11252" width="9.140625" style="26"/>
    <col min="11253" max="11253" width="10" style="26" customWidth="1"/>
    <col min="11254" max="11257" width="9.140625" style="26"/>
    <col min="11258" max="11258" width="10" style="26" customWidth="1"/>
    <col min="11259" max="11262" width="9.140625" style="26"/>
    <col min="11263" max="11263" width="10" style="26" customWidth="1"/>
    <col min="11264" max="11503" width="9.140625" style="26"/>
    <col min="11504" max="11504" width="3" style="26" bestFit="1" customWidth="1"/>
    <col min="11505" max="11505" width="18.28515625" style="26" customWidth="1"/>
    <col min="11506" max="11508" width="9.140625" style="26"/>
    <col min="11509" max="11509" width="10" style="26" customWidth="1"/>
    <col min="11510" max="11513" width="9.140625" style="26"/>
    <col min="11514" max="11514" width="10" style="26" customWidth="1"/>
    <col min="11515" max="11518" width="9.140625" style="26"/>
    <col min="11519" max="11519" width="10" style="26" customWidth="1"/>
    <col min="11520" max="11759" width="9.140625" style="26"/>
    <col min="11760" max="11760" width="3" style="26" bestFit="1" customWidth="1"/>
    <col min="11761" max="11761" width="18.28515625" style="26" customWidth="1"/>
    <col min="11762" max="11764" width="9.140625" style="26"/>
    <col min="11765" max="11765" width="10" style="26" customWidth="1"/>
    <col min="11766" max="11769" width="9.140625" style="26"/>
    <col min="11770" max="11770" width="10" style="26" customWidth="1"/>
    <col min="11771" max="11774" width="9.140625" style="26"/>
    <col min="11775" max="11775" width="10" style="26" customWidth="1"/>
    <col min="11776" max="12015" width="9.140625" style="26"/>
    <col min="12016" max="12016" width="3" style="26" bestFit="1" customWidth="1"/>
    <col min="12017" max="12017" width="18.28515625" style="26" customWidth="1"/>
    <col min="12018" max="12020" width="9.140625" style="26"/>
    <col min="12021" max="12021" width="10" style="26" customWidth="1"/>
    <col min="12022" max="12025" width="9.140625" style="26"/>
    <col min="12026" max="12026" width="10" style="26" customWidth="1"/>
    <col min="12027" max="12030" width="9.140625" style="26"/>
    <col min="12031" max="12031" width="10" style="26" customWidth="1"/>
    <col min="12032" max="12271" width="9.140625" style="26"/>
    <col min="12272" max="12272" width="3" style="26" bestFit="1" customWidth="1"/>
    <col min="12273" max="12273" width="18.28515625" style="26" customWidth="1"/>
    <col min="12274" max="12276" width="9.140625" style="26"/>
    <col min="12277" max="12277" width="10" style="26" customWidth="1"/>
    <col min="12278" max="12281" width="9.140625" style="26"/>
    <col min="12282" max="12282" width="10" style="26" customWidth="1"/>
    <col min="12283" max="12286" width="9.140625" style="26"/>
    <col min="12287" max="12287" width="10" style="26" customWidth="1"/>
    <col min="12288" max="12527" width="9.140625" style="26"/>
    <col min="12528" max="12528" width="3" style="26" bestFit="1" customWidth="1"/>
    <col min="12529" max="12529" width="18.28515625" style="26" customWidth="1"/>
    <col min="12530" max="12532" width="9.140625" style="26"/>
    <col min="12533" max="12533" width="10" style="26" customWidth="1"/>
    <col min="12534" max="12537" width="9.140625" style="26"/>
    <col min="12538" max="12538" width="10" style="26" customWidth="1"/>
    <col min="12539" max="12542" width="9.140625" style="26"/>
    <col min="12543" max="12543" width="10" style="26" customWidth="1"/>
    <col min="12544" max="12783" width="9.140625" style="26"/>
    <col min="12784" max="12784" width="3" style="26" bestFit="1" customWidth="1"/>
    <col min="12785" max="12785" width="18.28515625" style="26" customWidth="1"/>
    <col min="12786" max="12788" width="9.140625" style="26"/>
    <col min="12789" max="12789" width="10" style="26" customWidth="1"/>
    <col min="12790" max="12793" width="9.140625" style="26"/>
    <col min="12794" max="12794" width="10" style="26" customWidth="1"/>
    <col min="12795" max="12798" width="9.140625" style="26"/>
    <col min="12799" max="12799" width="10" style="26" customWidth="1"/>
    <col min="12800" max="13039" width="9.140625" style="26"/>
    <col min="13040" max="13040" width="3" style="26" bestFit="1" customWidth="1"/>
    <col min="13041" max="13041" width="18.28515625" style="26" customWidth="1"/>
    <col min="13042" max="13044" width="9.140625" style="26"/>
    <col min="13045" max="13045" width="10" style="26" customWidth="1"/>
    <col min="13046" max="13049" width="9.140625" style="26"/>
    <col min="13050" max="13050" width="10" style="26" customWidth="1"/>
    <col min="13051" max="13054" width="9.140625" style="26"/>
    <col min="13055" max="13055" width="10" style="26" customWidth="1"/>
    <col min="13056" max="13295" width="9.140625" style="26"/>
    <col min="13296" max="13296" width="3" style="26" bestFit="1" customWidth="1"/>
    <col min="13297" max="13297" width="18.28515625" style="26" customWidth="1"/>
    <col min="13298" max="13300" width="9.140625" style="26"/>
    <col min="13301" max="13301" width="10" style="26" customWidth="1"/>
    <col min="13302" max="13305" width="9.140625" style="26"/>
    <col min="13306" max="13306" width="10" style="26" customWidth="1"/>
    <col min="13307" max="13310" width="9.140625" style="26"/>
    <col min="13311" max="13311" width="10" style="26" customWidth="1"/>
    <col min="13312" max="13551" width="9.140625" style="26"/>
    <col min="13552" max="13552" width="3" style="26" bestFit="1" customWidth="1"/>
    <col min="13553" max="13553" width="18.28515625" style="26" customWidth="1"/>
    <col min="13554" max="13556" width="9.140625" style="26"/>
    <col min="13557" max="13557" width="10" style="26" customWidth="1"/>
    <col min="13558" max="13561" width="9.140625" style="26"/>
    <col min="13562" max="13562" width="10" style="26" customWidth="1"/>
    <col min="13563" max="13566" width="9.140625" style="26"/>
    <col min="13567" max="13567" width="10" style="26" customWidth="1"/>
    <col min="13568" max="13807" width="9.140625" style="26"/>
    <col min="13808" max="13808" width="3" style="26" bestFit="1" customWidth="1"/>
    <col min="13809" max="13809" width="18.28515625" style="26" customWidth="1"/>
    <col min="13810" max="13812" width="9.140625" style="26"/>
    <col min="13813" max="13813" width="10" style="26" customWidth="1"/>
    <col min="13814" max="13817" width="9.140625" style="26"/>
    <col min="13818" max="13818" width="10" style="26" customWidth="1"/>
    <col min="13819" max="13822" width="9.140625" style="26"/>
    <col min="13823" max="13823" width="10" style="26" customWidth="1"/>
    <col min="13824" max="14063" width="9.140625" style="26"/>
    <col min="14064" max="14064" width="3" style="26" bestFit="1" customWidth="1"/>
    <col min="14065" max="14065" width="18.28515625" style="26" customWidth="1"/>
    <col min="14066" max="14068" width="9.140625" style="26"/>
    <col min="14069" max="14069" width="10" style="26" customWidth="1"/>
    <col min="14070" max="14073" width="9.140625" style="26"/>
    <col min="14074" max="14074" width="10" style="26" customWidth="1"/>
    <col min="14075" max="14078" width="9.140625" style="26"/>
    <col min="14079" max="14079" width="10" style="26" customWidth="1"/>
    <col min="14080" max="14319" width="9.140625" style="26"/>
    <col min="14320" max="14320" width="3" style="26" bestFit="1" customWidth="1"/>
    <col min="14321" max="14321" width="18.28515625" style="26" customWidth="1"/>
    <col min="14322" max="14324" width="9.140625" style="26"/>
    <col min="14325" max="14325" width="10" style="26" customWidth="1"/>
    <col min="14326" max="14329" width="9.140625" style="26"/>
    <col min="14330" max="14330" width="10" style="26" customWidth="1"/>
    <col min="14331" max="14334" width="9.140625" style="26"/>
    <col min="14335" max="14335" width="10" style="26" customWidth="1"/>
    <col min="14336" max="14575" width="9.140625" style="26"/>
    <col min="14576" max="14576" width="3" style="26" bestFit="1" customWidth="1"/>
    <col min="14577" max="14577" width="18.28515625" style="26" customWidth="1"/>
    <col min="14578" max="14580" width="9.140625" style="26"/>
    <col min="14581" max="14581" width="10" style="26" customWidth="1"/>
    <col min="14582" max="14585" width="9.140625" style="26"/>
    <col min="14586" max="14586" width="10" style="26" customWidth="1"/>
    <col min="14587" max="14590" width="9.140625" style="26"/>
    <col min="14591" max="14591" width="10" style="26" customWidth="1"/>
    <col min="14592" max="14831" width="9.140625" style="26"/>
    <col min="14832" max="14832" width="3" style="26" bestFit="1" customWidth="1"/>
    <col min="14833" max="14833" width="18.28515625" style="26" customWidth="1"/>
    <col min="14834" max="14836" width="9.140625" style="26"/>
    <col min="14837" max="14837" width="10" style="26" customWidth="1"/>
    <col min="14838" max="14841" width="9.140625" style="26"/>
    <col min="14842" max="14842" width="10" style="26" customWidth="1"/>
    <col min="14843" max="14846" width="9.140625" style="26"/>
    <col min="14847" max="14847" width="10" style="26" customWidth="1"/>
    <col min="14848" max="15087" width="9.140625" style="26"/>
    <col min="15088" max="15088" width="3" style="26" bestFit="1" customWidth="1"/>
    <col min="15089" max="15089" width="18.28515625" style="26" customWidth="1"/>
    <col min="15090" max="15092" width="9.140625" style="26"/>
    <col min="15093" max="15093" width="10" style="26" customWidth="1"/>
    <col min="15094" max="15097" width="9.140625" style="26"/>
    <col min="15098" max="15098" width="10" style="26" customWidth="1"/>
    <col min="15099" max="15102" width="9.140625" style="26"/>
    <col min="15103" max="15103" width="10" style="26" customWidth="1"/>
    <col min="15104" max="15343" width="9.140625" style="26"/>
    <col min="15344" max="15344" width="3" style="26" bestFit="1" customWidth="1"/>
    <col min="15345" max="15345" width="18.28515625" style="26" customWidth="1"/>
    <col min="15346" max="15348" width="9.140625" style="26"/>
    <col min="15349" max="15349" width="10" style="26" customWidth="1"/>
    <col min="15350" max="15353" width="9.140625" style="26"/>
    <col min="15354" max="15354" width="10" style="26" customWidth="1"/>
    <col min="15355" max="15358" width="9.140625" style="26"/>
    <col min="15359" max="15359" width="10" style="26" customWidth="1"/>
    <col min="15360" max="15599" width="9.140625" style="26"/>
    <col min="15600" max="15600" width="3" style="26" bestFit="1" customWidth="1"/>
    <col min="15601" max="15601" width="18.28515625" style="26" customWidth="1"/>
    <col min="15602" max="15604" width="9.140625" style="26"/>
    <col min="15605" max="15605" width="10" style="26" customWidth="1"/>
    <col min="15606" max="15609" width="9.140625" style="26"/>
    <col min="15610" max="15610" width="10" style="26" customWidth="1"/>
    <col min="15611" max="15614" width="9.140625" style="26"/>
    <col min="15615" max="15615" width="10" style="26" customWidth="1"/>
    <col min="15616" max="15855" width="9.140625" style="26"/>
    <col min="15856" max="15856" width="3" style="26" bestFit="1" customWidth="1"/>
    <col min="15857" max="15857" width="18.28515625" style="26" customWidth="1"/>
    <col min="15858" max="15860" width="9.140625" style="26"/>
    <col min="15861" max="15861" width="10" style="26" customWidth="1"/>
    <col min="15862" max="15865" width="9.140625" style="26"/>
    <col min="15866" max="15866" width="10" style="26" customWidth="1"/>
    <col min="15867" max="15870" width="9.140625" style="26"/>
    <col min="15871" max="15871" width="10" style="26" customWidth="1"/>
    <col min="15872" max="16111" width="9.140625" style="26"/>
    <col min="16112" max="16112" width="3" style="26" bestFit="1" customWidth="1"/>
    <col min="16113" max="16113" width="18.28515625" style="26" customWidth="1"/>
    <col min="16114" max="16116" width="9.140625" style="26"/>
    <col min="16117" max="16117" width="10" style="26" customWidth="1"/>
    <col min="16118" max="16121" width="9.140625" style="26"/>
    <col min="16122" max="16122" width="10" style="26" customWidth="1"/>
    <col min="16123" max="16126" width="9.140625" style="26"/>
    <col min="16127" max="16127" width="10" style="26" customWidth="1"/>
    <col min="16128" max="16384" width="9.140625" style="26"/>
  </cols>
  <sheetData>
    <row r="1" spans="1:49">
      <c r="O1" s="213" t="s">
        <v>85</v>
      </c>
      <c r="P1" s="213"/>
    </row>
    <row r="2" spans="1:49" s="166" customFormat="1" ht="16.5" customHeight="1">
      <c r="A2" s="265" t="s">
        <v>82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49">
      <c r="A3" s="82" t="s">
        <v>98</v>
      </c>
      <c r="Q3" s="27"/>
    </row>
    <row r="4" spans="1:49">
      <c r="A4" s="70"/>
      <c r="Q4" s="27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  <c r="Q5" s="157"/>
    </row>
    <row r="6" spans="1:4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  <c r="Q6" s="156"/>
    </row>
    <row r="7" spans="1:49" s="73" customFormat="1" ht="12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  <c r="Q7" s="156"/>
    </row>
    <row r="8" spans="1:49" s="73" customFormat="1" ht="38.25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65" t="s">
        <v>57</v>
      </c>
      <c r="N8" s="163" t="s">
        <v>53</v>
      </c>
      <c r="O8" s="163" t="s">
        <v>58</v>
      </c>
      <c r="P8" s="164" t="s">
        <v>59</v>
      </c>
      <c r="Q8" s="156"/>
    </row>
    <row r="9" spans="1:49" s="77" customFormat="1" ht="12">
      <c r="A9" s="74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6">
        <v>16</v>
      </c>
      <c r="Q9" s="78"/>
    </row>
    <row r="10" spans="1:49" ht="21.95" customHeight="1">
      <c r="A10" s="126"/>
      <c r="B10" s="123" t="s">
        <v>56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27"/>
      <c r="O10" s="27"/>
      <c r="P10" s="27"/>
      <c r="Q10" s="27"/>
    </row>
    <row r="11" spans="1:49" s="33" customFormat="1">
      <c r="A11" s="112" t="s">
        <v>19</v>
      </c>
      <c r="B11" s="185">
        <v>8.0330945873072697</v>
      </c>
      <c r="C11" s="185">
        <v>2.3872085357597799</v>
      </c>
      <c r="D11" s="185">
        <v>8.8242043330938404</v>
      </c>
      <c r="E11" s="185">
        <v>10.237016048767099</v>
      </c>
      <c r="F11" s="185">
        <v>11.5061506087912</v>
      </c>
      <c r="G11" s="185">
        <v>11.0317184278816</v>
      </c>
      <c r="H11" s="185">
        <v>3.0356228508538901</v>
      </c>
      <c r="I11" s="185">
        <v>12.877631073866899</v>
      </c>
      <c r="J11" s="185">
        <v>12.780852036400001</v>
      </c>
      <c r="K11" s="185">
        <v>13.967587739880001</v>
      </c>
      <c r="L11" s="185">
        <v>1.0103952784805501</v>
      </c>
      <c r="M11" s="185">
        <v>1.2738031006166601E-2</v>
      </c>
      <c r="N11" s="185">
        <v>1.1199332356512299</v>
      </c>
      <c r="O11" s="185">
        <v>1.273259493189</v>
      </c>
      <c r="P11" s="185">
        <v>1.4916024926717599</v>
      </c>
      <c r="Q11" s="187"/>
      <c r="R11" s="187"/>
      <c r="S11" s="187"/>
    </row>
    <row r="12" spans="1:49" s="33" customFormat="1" ht="51">
      <c r="A12" s="34" t="s">
        <v>22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49" s="33" customFormat="1">
      <c r="A14" s="35" t="s">
        <v>24</v>
      </c>
      <c r="B14" s="97">
        <v>9.8607418674592004</v>
      </c>
      <c r="C14" s="97">
        <v>4.0108107898769996</v>
      </c>
      <c r="D14" s="97">
        <v>10.021922694351399</v>
      </c>
      <c r="E14" s="97">
        <v>10.580491574732299</v>
      </c>
      <c r="F14" s="97">
        <v>11.369970337524499</v>
      </c>
      <c r="G14" s="97">
        <v>12.5168940893578</v>
      </c>
      <c r="H14" s="97">
        <v>4.8471776709565999</v>
      </c>
      <c r="I14" s="97">
        <v>13.0593889143962</v>
      </c>
      <c r="J14" s="97">
        <v>12.712935012451901</v>
      </c>
      <c r="K14" s="97">
        <v>14.015013101465</v>
      </c>
      <c r="L14" s="97">
        <v>1.0533015910552299</v>
      </c>
      <c r="M14" s="97">
        <v>1.4332921763870901E-2</v>
      </c>
      <c r="N14" s="97">
        <v>1.0291991189707299</v>
      </c>
      <c r="O14" s="97">
        <v>1.1109664552805401</v>
      </c>
      <c r="P14" s="97">
        <v>1.85542109404696</v>
      </c>
    </row>
    <row r="15" spans="1:49" s="33" customFormat="1">
      <c r="A15" s="35" t="s">
        <v>25</v>
      </c>
      <c r="B15" s="97">
        <v>10.2138804982955</v>
      </c>
      <c r="C15" s="97">
        <v>4.0667152218311404</v>
      </c>
      <c r="D15" s="97">
        <v>10.349457665928901</v>
      </c>
      <c r="E15" s="97">
        <v>11.2480069737765</v>
      </c>
      <c r="F15" s="97">
        <v>11.5252536974027</v>
      </c>
      <c r="G15" s="97">
        <v>12.663607956439</v>
      </c>
      <c r="H15" s="97">
        <v>4.6793297137251599</v>
      </c>
      <c r="I15" s="97">
        <v>13.227834702194899</v>
      </c>
      <c r="J15" s="97">
        <v>13.0379478726696</v>
      </c>
      <c r="K15" s="97">
        <v>14.371687104874701</v>
      </c>
      <c r="L15" s="97">
        <v>1.1300811690366801</v>
      </c>
      <c r="M15" s="97">
        <v>2.0459294806311101E-2</v>
      </c>
      <c r="N15" s="97">
        <v>1.1651022964844</v>
      </c>
      <c r="O15" s="97">
        <v>1.1037431531837201</v>
      </c>
      <c r="P15" s="97">
        <v>1.4515343938738801</v>
      </c>
    </row>
    <row r="16" spans="1:49" s="27" customFormat="1">
      <c r="A16" s="35" t="s">
        <v>26</v>
      </c>
      <c r="B16" s="97">
        <v>9.2636636948617905</v>
      </c>
      <c r="C16" s="97">
        <v>4.0753153588166402</v>
      </c>
      <c r="D16" s="97">
        <v>9.69712208081555</v>
      </c>
      <c r="E16" s="97">
        <v>10.2625585487142</v>
      </c>
      <c r="F16" s="97">
        <v>10.8739841345828</v>
      </c>
      <c r="G16" s="97">
        <v>12.186218474828401</v>
      </c>
      <c r="H16" s="97">
        <v>4.9776058174442896</v>
      </c>
      <c r="I16" s="97">
        <v>13.438593518197001</v>
      </c>
      <c r="J16" s="97">
        <v>12.5393020313557</v>
      </c>
      <c r="K16" s="97">
        <v>13.7700269338784</v>
      </c>
      <c r="L16" s="97">
        <v>0.94242653825312594</v>
      </c>
      <c r="M16" s="97">
        <v>1.44481277879166E-2</v>
      </c>
      <c r="N16" s="97">
        <v>1.0252603237249001</v>
      </c>
      <c r="O16" s="97">
        <v>0.80018415782517405</v>
      </c>
      <c r="P16" s="97">
        <v>1.54903114317715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9.59463724890451</v>
      </c>
      <c r="C17" s="97">
        <v>3.11654248771509</v>
      </c>
      <c r="D17" s="97">
        <v>9.7035252232277394</v>
      </c>
      <c r="E17" s="97">
        <v>10.6771444876087</v>
      </c>
      <c r="F17" s="97">
        <v>12.718464245459501</v>
      </c>
      <c r="G17" s="97">
        <v>11.584239081106</v>
      </c>
      <c r="H17" s="97">
        <v>4.9992352479460003</v>
      </c>
      <c r="I17" s="97">
        <v>11.9098356970227</v>
      </c>
      <c r="J17" s="97">
        <v>11.5057729258326</v>
      </c>
      <c r="K17" s="97">
        <v>14.312646540365799</v>
      </c>
      <c r="L17" s="97">
        <v>0.93848357949043704</v>
      </c>
      <c r="M17" s="97">
        <v>1.25130193560866E-2</v>
      </c>
      <c r="N17" s="97">
        <v>1.1490504161592801</v>
      </c>
      <c r="O17" s="97">
        <v>0.89852099175191302</v>
      </c>
      <c r="P17" s="97">
        <v>0.85673217160800097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9.5312238120227999</v>
      </c>
      <c r="C18" s="97">
        <v>3.6129139031907598</v>
      </c>
      <c r="D18" s="97">
        <v>9.5116140086358101</v>
      </c>
      <c r="E18" s="97">
        <v>11.0517161963443</v>
      </c>
      <c r="F18" s="97">
        <v>12.3105327525224</v>
      </c>
      <c r="G18" s="97">
        <v>11.881059035935399</v>
      </c>
      <c r="H18" s="97">
        <v>4.8905901169362398</v>
      </c>
      <c r="I18" s="97">
        <v>12.2144198119887</v>
      </c>
      <c r="J18" s="97">
        <v>12.293027807792599</v>
      </c>
      <c r="K18" s="97">
        <v>14.3844101622291</v>
      </c>
      <c r="L18" s="97">
        <v>1.0779926127778301</v>
      </c>
      <c r="M18" s="97">
        <v>1.4070403294687801E-2</v>
      </c>
      <c r="N18" s="97">
        <v>1.19461735586016</v>
      </c>
      <c r="O18" s="97">
        <v>0.84454458156586099</v>
      </c>
      <c r="P18" s="97">
        <v>1.43013489696207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9.9624184671210294</v>
      </c>
      <c r="C19" s="97">
        <v>3.2592913964612902</v>
      </c>
      <c r="D19" s="97">
        <v>10.072003246445099</v>
      </c>
      <c r="E19" s="97">
        <v>10.675831530761601</v>
      </c>
      <c r="F19" s="97">
        <v>10.480414672435201</v>
      </c>
      <c r="G19" s="97">
        <v>12.576061186598601</v>
      </c>
      <c r="H19" s="97">
        <v>4.3755308320734496</v>
      </c>
      <c r="I19" s="97">
        <v>12.8336344645589</v>
      </c>
      <c r="J19" s="97">
        <v>12.7970828926977</v>
      </c>
      <c r="K19" s="97">
        <v>13.481836440635901</v>
      </c>
      <c r="L19" s="97">
        <v>1.1027524064215299</v>
      </c>
      <c r="M19" s="97">
        <v>2.8341341365146398E-2</v>
      </c>
      <c r="N19" s="97">
        <v>1.06107408156404</v>
      </c>
      <c r="O19" s="97">
        <v>1.4806333760452</v>
      </c>
      <c r="P19" s="97">
        <v>1.3130224341860499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9.1237338841422098</v>
      </c>
      <c r="C20" s="97">
        <v>3.2553016039522902</v>
      </c>
      <c r="D20" s="97">
        <v>10.0673911885347</v>
      </c>
      <c r="E20" s="97">
        <v>10.9101080329597</v>
      </c>
      <c r="F20" s="97">
        <v>11.4572426718494</v>
      </c>
      <c r="G20" s="97">
        <v>11.844694708965701</v>
      </c>
      <c r="H20" s="97">
        <v>4.7403516509216601</v>
      </c>
      <c r="I20" s="97">
        <v>13.1501488551179</v>
      </c>
      <c r="J20" s="97">
        <v>13.0757495346484</v>
      </c>
      <c r="K20" s="97">
        <v>13.7537408640782</v>
      </c>
      <c r="L20" s="97">
        <v>0.90656543555198998</v>
      </c>
      <c r="M20" s="97">
        <v>1.17289934009679E-2</v>
      </c>
      <c r="N20" s="97">
        <v>1.0971059325853301</v>
      </c>
      <c r="O20" s="97">
        <v>1.3982119355638301</v>
      </c>
      <c r="P20" s="97">
        <v>1.2583527268257599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10.0989292924213</v>
      </c>
      <c r="C21" s="97">
        <v>3.80880497300861</v>
      </c>
      <c r="D21" s="97">
        <v>10.1871062550579</v>
      </c>
      <c r="E21" s="97">
        <v>11.528628113145301</v>
      </c>
      <c r="F21" s="97">
        <v>11.3728748510763</v>
      </c>
      <c r="G21" s="97">
        <v>12.307135664499</v>
      </c>
      <c r="H21" s="97">
        <v>5.0152597179847396</v>
      </c>
      <c r="I21" s="97">
        <v>12.479881386459599</v>
      </c>
      <c r="J21" s="97">
        <v>13.220200346693099</v>
      </c>
      <c r="K21" s="97">
        <v>14.709358586763701</v>
      </c>
      <c r="L21" s="97">
        <v>0.97391561239259505</v>
      </c>
      <c r="M21" s="97">
        <v>1.7679375802315999E-2</v>
      </c>
      <c r="N21" s="97">
        <v>1.00455149344078</v>
      </c>
      <c r="O21" s="97">
        <v>1.1358765434142399</v>
      </c>
      <c r="P21" s="97">
        <v>1.37927115975476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5.5">
      <c r="A22" s="34" t="s">
        <v>1</v>
      </c>
      <c r="B22" s="97">
        <v>6.4307194476210601</v>
      </c>
      <c r="C22" s="97">
        <v>1.81511643445579</v>
      </c>
      <c r="D22" s="97">
        <v>7.9597242763103404</v>
      </c>
      <c r="E22" s="97">
        <v>9.3413020591299691</v>
      </c>
      <c r="F22" s="97">
        <v>12.2885325441669</v>
      </c>
      <c r="G22" s="97">
        <v>9.2651353823208709</v>
      </c>
      <c r="H22" s="97">
        <v>2.2502900295917398</v>
      </c>
      <c r="I22" s="97">
        <v>12.736442417791499</v>
      </c>
      <c r="J22" s="97">
        <v>13.1456260593839</v>
      </c>
      <c r="K22" s="97">
        <v>14.591346903338501</v>
      </c>
      <c r="L22" s="97">
        <v>0.98665408327075799</v>
      </c>
      <c r="M22" s="97">
        <v>1.1614955225854101E-2</v>
      </c>
      <c r="N22" s="97">
        <v>1.12623078661764</v>
      </c>
      <c r="O22" s="97">
        <v>1.5145990590359599</v>
      </c>
      <c r="P22" s="97">
        <v>1.5395938454243701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35" t="s">
        <v>32</v>
      </c>
      <c r="B23" s="97">
        <v>9.7732309811453106</v>
      </c>
      <c r="C23" s="97">
        <v>3.9924057340473502</v>
      </c>
      <c r="D23" s="97">
        <v>9.5740680830067095</v>
      </c>
      <c r="E23" s="97">
        <v>11.065712284195801</v>
      </c>
      <c r="F23" s="97">
        <v>12.412912538112201</v>
      </c>
      <c r="G23" s="97">
        <v>12.2947452491474</v>
      </c>
      <c r="H23" s="97">
        <v>4.6390876071826002</v>
      </c>
      <c r="I23" s="97">
        <v>12.6377073688304</v>
      </c>
      <c r="J23" s="97">
        <v>12.521032373471501</v>
      </c>
      <c r="K23" s="97">
        <v>14.262196066559</v>
      </c>
      <c r="L23" s="97">
        <v>1.1495099973701699</v>
      </c>
      <c r="M23" s="97">
        <v>2.19518079867588E-2</v>
      </c>
      <c r="N23" s="97">
        <v>1.1782665218394801</v>
      </c>
      <c r="O23" s="97">
        <v>1.2738162581783199</v>
      </c>
      <c r="P23" s="97">
        <v>1.12250849678873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35" t="s">
        <v>33</v>
      </c>
      <c r="B24" s="97">
        <v>10.510302763382899</v>
      </c>
      <c r="C24" s="97">
        <v>3.27038608456939</v>
      </c>
      <c r="D24" s="97">
        <v>10.6142234472482</v>
      </c>
      <c r="E24" s="97">
        <v>10.325929954803099</v>
      </c>
      <c r="F24" s="97">
        <v>10.2176569337785</v>
      </c>
      <c r="G24" s="97">
        <v>10.9414251020474</v>
      </c>
      <c r="H24" s="97">
        <v>3.2715000000000001</v>
      </c>
      <c r="I24" s="97">
        <v>11.015749210383399</v>
      </c>
      <c r="J24" s="97">
        <v>10.7232534951885</v>
      </c>
      <c r="K24" s="97">
        <v>14.2616833574558</v>
      </c>
      <c r="L24" s="97">
        <v>0.220641957258739</v>
      </c>
      <c r="M24" s="97">
        <v>0</v>
      </c>
      <c r="N24" s="97">
        <v>0.20631760280652001</v>
      </c>
      <c r="O24" s="97">
        <v>0.29032960207993103</v>
      </c>
      <c r="P24" s="97">
        <v>3.9290439236036298E-2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35" t="s">
        <v>34</v>
      </c>
      <c r="B25" s="97">
        <v>8.4930657075633196</v>
      </c>
      <c r="C25" s="97">
        <v>3.00319664019821</v>
      </c>
      <c r="D25" s="97">
        <v>8.7922121213063793</v>
      </c>
      <c r="E25" s="97">
        <v>9.5319356768291499</v>
      </c>
      <c r="F25" s="97">
        <v>11.5552090912881</v>
      </c>
      <c r="G25" s="97">
        <v>12.4178661390538</v>
      </c>
      <c r="H25" s="97">
        <v>4.6206105512247904</v>
      </c>
      <c r="I25" s="97">
        <v>13.169640947650199</v>
      </c>
      <c r="J25" s="97">
        <v>13.016033070818899</v>
      </c>
      <c r="K25" s="97">
        <v>13.964295923555801</v>
      </c>
      <c r="L25" s="97">
        <v>0.97902311028255795</v>
      </c>
      <c r="M25" s="97">
        <v>1.27257565756821E-2</v>
      </c>
      <c r="N25" s="97">
        <v>1.0536980280858199</v>
      </c>
      <c r="O25" s="97">
        <v>1.1186935265993301</v>
      </c>
      <c r="P25" s="97">
        <v>1.6435383509197401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35" t="s">
        <v>35</v>
      </c>
      <c r="B26" s="97">
        <v>9.2194172317056395</v>
      </c>
      <c r="C26" s="97">
        <v>3.0769831813231798</v>
      </c>
      <c r="D26" s="97">
        <v>9.4109285881977591</v>
      </c>
      <c r="E26" s="97">
        <v>10.190069692033299</v>
      </c>
      <c r="F26" s="97">
        <v>13.2547736615407</v>
      </c>
      <c r="G26" s="97">
        <v>12.157114109587299</v>
      </c>
      <c r="H26" s="97">
        <v>4.9493347247928003</v>
      </c>
      <c r="I26" s="97">
        <v>12.4996612454184</v>
      </c>
      <c r="J26" s="97">
        <v>12.834274823294701</v>
      </c>
      <c r="K26" s="97">
        <v>14.4345699134886</v>
      </c>
      <c r="L26" s="97">
        <v>0.87357970672928797</v>
      </c>
      <c r="M26" s="97">
        <v>1.00893126785923E-2</v>
      </c>
      <c r="N26" s="97">
        <v>0.99758166029033701</v>
      </c>
      <c r="O26" s="97">
        <v>0.96900593848504302</v>
      </c>
      <c r="P26" s="97">
        <v>1.00403820613851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35" t="s">
        <v>36</v>
      </c>
      <c r="B27" s="97">
        <v>7.4582661837700099</v>
      </c>
      <c r="C27" s="97">
        <v>2.9306914915922002</v>
      </c>
      <c r="D27" s="97">
        <v>7.4782189460991804</v>
      </c>
      <c r="E27" s="97">
        <v>10.05889901374</v>
      </c>
      <c r="F27" s="97">
        <v>11.0910155798303</v>
      </c>
      <c r="G27" s="97">
        <v>12.201057603099599</v>
      </c>
      <c r="H27" s="97">
        <v>4.7420838603066304</v>
      </c>
      <c r="I27" s="97">
        <v>13.1474070574607</v>
      </c>
      <c r="J27" s="97">
        <v>12.6738834022019</v>
      </c>
      <c r="K27" s="97">
        <v>13.701440054997001</v>
      </c>
      <c r="L27" s="97">
        <v>1.20163408378934</v>
      </c>
      <c r="M27" s="97">
        <v>1.6416255539358701E-2</v>
      </c>
      <c r="N27" s="97">
        <v>1.31125501486217</v>
      </c>
      <c r="O27" s="97">
        <v>1.2425288031397099</v>
      </c>
      <c r="P27" s="97">
        <v>1.77353243414314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35" t="s">
        <v>37</v>
      </c>
      <c r="B28" s="97">
        <v>9.4616188202988702</v>
      </c>
      <c r="C28" s="97">
        <v>3.2845789312666902</v>
      </c>
      <c r="D28" s="97">
        <v>9.64916419525942</v>
      </c>
      <c r="E28" s="97">
        <v>10.999706064090899</v>
      </c>
      <c r="F28" s="97">
        <v>11.7010135628923</v>
      </c>
      <c r="G28" s="97">
        <v>11.7795636959481</v>
      </c>
      <c r="H28" s="97">
        <v>4.1737240349178002</v>
      </c>
      <c r="I28" s="97">
        <v>12.3224418015174</v>
      </c>
      <c r="J28" s="97">
        <v>12.6642597640889</v>
      </c>
      <c r="K28" s="97">
        <v>13.7991999603806</v>
      </c>
      <c r="L28" s="97">
        <v>0.90678155323507803</v>
      </c>
      <c r="M28" s="97">
        <v>1.50576028208652E-2</v>
      </c>
      <c r="N28" s="97">
        <v>0.96080572260032704</v>
      </c>
      <c r="O28" s="97">
        <v>1.07830433993956</v>
      </c>
      <c r="P28" s="97">
        <v>1.2531175058575299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35" t="s">
        <v>38</v>
      </c>
      <c r="B29" s="97">
        <v>9.6471198673815497</v>
      </c>
      <c r="C29" s="97">
        <v>2.9799277293557598</v>
      </c>
      <c r="D29" s="97">
        <v>9.7441050389216901</v>
      </c>
      <c r="E29" s="97">
        <v>10.8745257019288</v>
      </c>
      <c r="F29" s="97">
        <v>12.346449387820501</v>
      </c>
      <c r="G29" s="97">
        <v>12.478057811668</v>
      </c>
      <c r="H29" s="97">
        <v>4.5321824863005</v>
      </c>
      <c r="I29" s="97">
        <v>12.9787576345714</v>
      </c>
      <c r="J29" s="97">
        <v>12.426072031245001</v>
      </c>
      <c r="K29" s="97">
        <v>14.2724905484922</v>
      </c>
      <c r="L29" s="97">
        <v>0.88716280323822505</v>
      </c>
      <c r="M29" s="97">
        <v>4.4423388614022397E-2</v>
      </c>
      <c r="N29" s="97">
        <v>0.94361102436117705</v>
      </c>
      <c r="O29" s="97">
        <v>1.0534010592071901</v>
      </c>
      <c r="P29" s="97">
        <v>1.35900339901509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35" t="s">
        <v>39</v>
      </c>
      <c r="B30" s="97">
        <v>9.8234214080900202</v>
      </c>
      <c r="C30" s="97">
        <v>2.9349984712215802</v>
      </c>
      <c r="D30" s="97">
        <v>9.9280495773990296</v>
      </c>
      <c r="E30" s="97">
        <v>10.8632932588177</v>
      </c>
      <c r="F30" s="97">
        <v>11.7345782950888</v>
      </c>
      <c r="G30" s="97">
        <v>12.9341036862526</v>
      </c>
      <c r="H30" s="97">
        <v>4.9276959049085898</v>
      </c>
      <c r="I30" s="97">
        <v>13.3038545244803</v>
      </c>
      <c r="J30" s="97">
        <v>12.8556722888622</v>
      </c>
      <c r="K30" s="97">
        <v>14.584887981421099</v>
      </c>
      <c r="L30" s="97">
        <v>1.0889245490815</v>
      </c>
      <c r="M30" s="97">
        <v>1.3719786547977401E-2</v>
      </c>
      <c r="N30" s="97">
        <v>1.1566297109999</v>
      </c>
      <c r="O30" s="97">
        <v>1.2002870068432501</v>
      </c>
      <c r="P30" s="97">
        <v>1.60230820132094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35" t="s">
        <v>40</v>
      </c>
      <c r="B31" s="97">
        <v>9.0600579239022192</v>
      </c>
      <c r="C31" s="97">
        <v>4.3612065942446696</v>
      </c>
      <c r="D31" s="97">
        <v>9.1240420370371194</v>
      </c>
      <c r="E31" s="97">
        <v>10.1249588517822</v>
      </c>
      <c r="F31" s="97">
        <v>10.732325222871401</v>
      </c>
      <c r="G31" s="97">
        <v>12.177710840555299</v>
      </c>
      <c r="H31" s="97">
        <v>4.9401866609742902</v>
      </c>
      <c r="I31" s="97">
        <v>13.2389807550604</v>
      </c>
      <c r="J31" s="97">
        <v>12.187162037591699</v>
      </c>
      <c r="K31" s="97">
        <v>13.310078334105899</v>
      </c>
      <c r="L31" s="97">
        <v>1.2025653975831401</v>
      </c>
      <c r="M31" s="97">
        <v>1.6883978431435302E-2</v>
      </c>
      <c r="N31" s="97">
        <v>1.17511896037312</v>
      </c>
      <c r="O31" s="97">
        <v>1.5585957457806701</v>
      </c>
      <c r="P31" s="97">
        <v>1.39674198709521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35" t="s">
        <v>41</v>
      </c>
      <c r="B32" s="97">
        <v>8.2521261430930206</v>
      </c>
      <c r="C32" s="97">
        <v>3.3752160382315401</v>
      </c>
      <c r="D32" s="97">
        <v>8.4778750425030704</v>
      </c>
      <c r="E32" s="97">
        <v>11.013339436659701</v>
      </c>
      <c r="F32" s="97">
        <v>11.3411652386333</v>
      </c>
      <c r="G32" s="97">
        <v>11.419474133032001</v>
      </c>
      <c r="H32" s="97">
        <v>4.8955680487710804</v>
      </c>
      <c r="I32" s="97">
        <v>12.3882241780921</v>
      </c>
      <c r="J32" s="97">
        <v>12.538325335886499</v>
      </c>
      <c r="K32" s="97">
        <v>13.405454032513701</v>
      </c>
      <c r="L32" s="97">
        <v>1.02159213642886</v>
      </c>
      <c r="M32" s="97">
        <v>1.18744827091435E-2</v>
      </c>
      <c r="N32" s="97">
        <v>1.1777325221747399</v>
      </c>
      <c r="O32" s="97">
        <v>1.24710539760521</v>
      </c>
      <c r="P32" s="97">
        <v>1.4709215714975299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35" t="s">
        <v>42</v>
      </c>
      <c r="B33" s="97">
        <v>9.8097114038855207</v>
      </c>
      <c r="C33" s="97">
        <v>5.7388562727554602</v>
      </c>
      <c r="D33" s="97">
        <v>9.0608339653641199</v>
      </c>
      <c r="E33" s="97">
        <v>11.2750877556925</v>
      </c>
      <c r="F33" s="97">
        <v>11.3621294315819</v>
      </c>
      <c r="G33" s="97">
        <v>12.531113464922299</v>
      </c>
      <c r="H33" s="97">
        <v>7.07924873376483</v>
      </c>
      <c r="I33" s="97">
        <v>12.5556923816753</v>
      </c>
      <c r="J33" s="97">
        <v>12.7356315092903</v>
      </c>
      <c r="K33" s="97">
        <v>14.196660341459401</v>
      </c>
      <c r="L33" s="97">
        <v>1.09576354694255</v>
      </c>
      <c r="M33" s="97">
        <v>1.38542688438871E-2</v>
      </c>
      <c r="N33" s="97">
        <v>1.0249738660668299</v>
      </c>
      <c r="O33" s="97">
        <v>1.50846541124496</v>
      </c>
      <c r="P33" s="97">
        <v>1.3574528784339599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35" t="s">
        <v>43</v>
      </c>
      <c r="B34" s="97">
        <v>9.9082405500816595</v>
      </c>
      <c r="C34" s="97">
        <v>3.7930973765520699</v>
      </c>
      <c r="D34" s="97">
        <v>9.9834846187283794</v>
      </c>
      <c r="E34" s="97">
        <v>10.1187342168723</v>
      </c>
      <c r="F34" s="97">
        <v>11.5069646938747</v>
      </c>
      <c r="G34" s="97">
        <v>12.8945686393518</v>
      </c>
      <c r="H34" s="97">
        <v>4.6691248724791103</v>
      </c>
      <c r="I34" s="97">
        <v>13.252235753820001</v>
      </c>
      <c r="J34" s="97">
        <v>13.1142181945067</v>
      </c>
      <c r="K34" s="97">
        <v>13.5477725406699</v>
      </c>
      <c r="L34" s="97">
        <v>1.42969128684668</v>
      </c>
      <c r="M34" s="97">
        <v>2.2002253815417198E-2</v>
      </c>
      <c r="N34" s="97">
        <v>1.2687763522217399</v>
      </c>
      <c r="O34" s="97">
        <v>2.0059400860282302</v>
      </c>
      <c r="P34" s="97">
        <v>1.5404865512181201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35" t="s">
        <v>44</v>
      </c>
      <c r="B35" s="97">
        <v>10.4423547269508</v>
      </c>
      <c r="C35" s="97">
        <v>4.8682230819879697</v>
      </c>
      <c r="D35" s="97">
        <v>10.591450375643401</v>
      </c>
      <c r="E35" s="97">
        <v>11.2149729416531</v>
      </c>
      <c r="F35" s="97">
        <v>11.890837983082299</v>
      </c>
      <c r="G35" s="97">
        <v>12.6628394118671</v>
      </c>
      <c r="H35" s="97">
        <v>5.6053270564800304</v>
      </c>
      <c r="I35" s="97">
        <v>13.238306324780099</v>
      </c>
      <c r="J35" s="97">
        <v>12.898012163072201</v>
      </c>
      <c r="K35" s="97">
        <v>13.257863223816599</v>
      </c>
      <c r="L35" s="97">
        <v>1.1080374704863001</v>
      </c>
      <c r="M35" s="97">
        <v>2.5140762413416701E-2</v>
      </c>
      <c r="N35" s="97">
        <v>1.1706747691113299</v>
      </c>
      <c r="O35" s="97">
        <v>1.0511266486605</v>
      </c>
      <c r="P35" s="97">
        <v>1.27340566495809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35" t="s">
        <v>45</v>
      </c>
      <c r="B36" s="97">
        <v>9.2501912355343805</v>
      </c>
      <c r="C36" s="97">
        <v>4.3587118396829796</v>
      </c>
      <c r="D36" s="97">
        <v>9.09573297989024</v>
      </c>
      <c r="E36" s="97">
        <v>10.6873134809427</v>
      </c>
      <c r="F36" s="97">
        <v>11.223186741074599</v>
      </c>
      <c r="G36" s="97">
        <v>12.4078127652328</v>
      </c>
      <c r="H36" s="97">
        <v>5.0612621653524901</v>
      </c>
      <c r="I36" s="97">
        <v>12.8826338359672</v>
      </c>
      <c r="J36" s="97">
        <v>12.464655729739601</v>
      </c>
      <c r="K36" s="97">
        <v>14.017440405790699</v>
      </c>
      <c r="L36" s="97">
        <v>1.1305574557342899</v>
      </c>
      <c r="M36" s="97">
        <v>1.79689793279867E-2</v>
      </c>
      <c r="N36" s="97">
        <v>1.0860929242013899</v>
      </c>
      <c r="O36" s="97">
        <v>1.4018095146351499</v>
      </c>
      <c r="P36" s="97">
        <v>1.7978544995921999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35" t="s">
        <v>46</v>
      </c>
      <c r="B37" s="97">
        <v>9.3069092959436706</v>
      </c>
      <c r="C37" s="97">
        <v>4.8217332211504997</v>
      </c>
      <c r="D37" s="97">
        <v>9.4617678669807805</v>
      </c>
      <c r="E37" s="97">
        <v>10.666822443462101</v>
      </c>
      <c r="F37" s="97">
        <v>13.018627566038701</v>
      </c>
      <c r="G37" s="97">
        <v>11.6536787825689</v>
      </c>
      <c r="H37" s="97">
        <v>5.3107859474873598</v>
      </c>
      <c r="I37" s="97">
        <v>12.386162960010999</v>
      </c>
      <c r="J37" s="97">
        <v>12.253390529316199</v>
      </c>
      <c r="K37" s="97">
        <v>13.725131014566999</v>
      </c>
      <c r="L37" s="97">
        <v>1.0936083781913299</v>
      </c>
      <c r="M37" s="97">
        <v>1.4840601684411101E-2</v>
      </c>
      <c r="N37" s="97">
        <v>1.2195903164694299</v>
      </c>
      <c r="O37" s="97">
        <v>0.45977394753268802</v>
      </c>
      <c r="P37" s="97">
        <v>0.59174785676353103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27" customFormat="1" ht="6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</row>
    <row r="40" spans="1:49" s="80" customFormat="1" ht="3.75" customHeight="1">
      <c r="A40" s="81"/>
    </row>
    <row r="43" spans="1:49">
      <c r="B43" s="100"/>
      <c r="G43" s="100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Шевченко Олег Олександрович</cp:lastModifiedBy>
  <cp:lastPrinted>2017-11-09T11:45:24Z</cp:lastPrinted>
  <dcterms:created xsi:type="dcterms:W3CDTF">2011-09-30T07:27:14Z</dcterms:created>
  <dcterms:modified xsi:type="dcterms:W3CDTF">2025-09-10T07:15:05Z</dcterms:modified>
</cp:coreProperties>
</file>